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HOTON-SERVER\Data\0 Projects\1 Installation Projects (I)\I1546 NW Bicester Phase 2\2 Design &amp; Documentation\1 Design Control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K69" i="1" s="1"/>
  <c r="C70" i="1"/>
  <c r="K70" i="1" s="1"/>
  <c r="C71" i="1"/>
  <c r="K71" i="1" s="1"/>
  <c r="C72" i="1"/>
  <c r="K72" i="1" s="1"/>
  <c r="C7" i="1"/>
  <c r="K7" i="1" s="1"/>
  <c r="C8" i="1"/>
  <c r="K8" i="1" s="1"/>
  <c r="C9" i="1"/>
  <c r="K9" i="1" s="1"/>
  <c r="C10" i="1"/>
  <c r="K10" i="1" s="1"/>
  <c r="C11" i="1"/>
  <c r="K11" i="1" s="1"/>
  <c r="C12" i="1"/>
  <c r="K12" i="1" s="1"/>
  <c r="C13" i="1"/>
  <c r="K13" i="1" s="1"/>
  <c r="C14" i="1"/>
  <c r="K14" i="1" s="1"/>
  <c r="C15" i="1"/>
  <c r="K15" i="1" s="1"/>
  <c r="C16" i="1"/>
  <c r="K16" i="1" s="1"/>
  <c r="C17" i="1"/>
  <c r="K17" i="1" s="1"/>
  <c r="C18" i="1"/>
  <c r="K18" i="1" s="1"/>
  <c r="C19" i="1"/>
  <c r="K19" i="1" s="1"/>
  <c r="C20" i="1"/>
  <c r="K20" i="1" s="1"/>
  <c r="C21" i="1"/>
  <c r="K21" i="1" s="1"/>
  <c r="C22" i="1"/>
  <c r="K22" i="1" s="1"/>
  <c r="C23" i="1"/>
  <c r="K23" i="1" s="1"/>
  <c r="C24" i="1"/>
  <c r="K24" i="1" s="1"/>
  <c r="C25" i="1"/>
  <c r="K25" i="1" s="1"/>
  <c r="C26" i="1"/>
  <c r="K26" i="1" s="1"/>
  <c r="C27" i="1"/>
  <c r="K27" i="1" s="1"/>
  <c r="C28" i="1"/>
  <c r="K28" i="1" s="1"/>
  <c r="C29" i="1"/>
  <c r="K29" i="1" s="1"/>
  <c r="C30" i="1"/>
  <c r="K30" i="1" s="1"/>
  <c r="C31" i="1"/>
  <c r="K31" i="1" s="1"/>
  <c r="C32" i="1"/>
  <c r="K32" i="1" s="1"/>
  <c r="C33" i="1"/>
  <c r="K33" i="1" s="1"/>
  <c r="C34" i="1"/>
  <c r="K34" i="1" s="1"/>
  <c r="C35" i="1"/>
  <c r="K35" i="1" s="1"/>
  <c r="C36" i="1"/>
  <c r="K36" i="1" s="1"/>
  <c r="C37" i="1"/>
  <c r="K37" i="1" s="1"/>
  <c r="C38" i="1"/>
  <c r="K38" i="1" s="1"/>
  <c r="C39" i="1"/>
  <c r="K39" i="1" s="1"/>
  <c r="C40" i="1"/>
  <c r="K40" i="1" s="1"/>
  <c r="C41" i="1"/>
  <c r="K41" i="1" s="1"/>
  <c r="C42" i="1"/>
  <c r="K42" i="1" s="1"/>
  <c r="C43" i="1"/>
  <c r="K43" i="1" s="1"/>
  <c r="C44" i="1"/>
  <c r="K44" i="1" s="1"/>
  <c r="C45" i="1"/>
  <c r="K45" i="1" s="1"/>
  <c r="C46" i="1"/>
  <c r="K46" i="1" s="1"/>
  <c r="C47" i="1"/>
  <c r="K47" i="1" s="1"/>
  <c r="C48" i="1"/>
  <c r="K48" i="1" s="1"/>
  <c r="C49" i="1"/>
  <c r="K49" i="1" s="1"/>
  <c r="C50" i="1"/>
  <c r="K50" i="1" s="1"/>
  <c r="C51" i="1"/>
  <c r="K51" i="1" s="1"/>
  <c r="C52" i="1"/>
  <c r="K52" i="1" s="1"/>
  <c r="C53" i="1"/>
  <c r="K53" i="1" s="1"/>
  <c r="C54" i="1"/>
  <c r="K54" i="1" s="1"/>
  <c r="C55" i="1"/>
  <c r="K55" i="1" s="1"/>
  <c r="C56" i="1"/>
  <c r="K56" i="1" s="1"/>
  <c r="C57" i="1"/>
  <c r="K57" i="1" s="1"/>
  <c r="C58" i="1"/>
  <c r="K58" i="1" s="1"/>
  <c r="C59" i="1"/>
  <c r="K59" i="1" s="1"/>
  <c r="C60" i="1"/>
  <c r="K60" i="1" s="1"/>
  <c r="C61" i="1"/>
  <c r="K61" i="1" s="1"/>
  <c r="C62" i="1"/>
  <c r="K62" i="1" s="1"/>
  <c r="C63" i="1"/>
  <c r="K63" i="1" s="1"/>
  <c r="C64" i="1"/>
  <c r="K64" i="1" s="1"/>
  <c r="C65" i="1"/>
  <c r="K65" i="1" s="1"/>
  <c r="C66" i="1"/>
  <c r="K66" i="1" s="1"/>
  <c r="C67" i="1"/>
  <c r="K67" i="1" s="1"/>
  <c r="C68" i="1"/>
  <c r="K68" i="1" s="1"/>
  <c r="C6" i="1"/>
  <c r="K6" i="1" s="1"/>
  <c r="E73" i="1"/>
  <c r="C73" i="1" s="1"/>
  <c r="K73" i="1" s="1"/>
  <c r="K74" i="1" l="1"/>
  <c r="C74" i="1"/>
  <c r="E74" i="1"/>
</calcChain>
</file>

<file path=xl/sharedStrings.xml><?xml version="1.0" encoding="utf-8"?>
<sst xmlns="http://schemas.openxmlformats.org/spreadsheetml/2006/main" count="151" uniqueCount="51">
  <si>
    <t>Phase</t>
  </si>
  <si>
    <t>Module Rating (kWp)</t>
  </si>
  <si>
    <t>No. Modules</t>
  </si>
  <si>
    <t>Bearing</t>
  </si>
  <si>
    <t>kWh/kWp</t>
  </si>
  <si>
    <t>8C</t>
  </si>
  <si>
    <t>SE</t>
  </si>
  <si>
    <t>7D</t>
  </si>
  <si>
    <t>7E</t>
  </si>
  <si>
    <t>SW</t>
  </si>
  <si>
    <t>7F</t>
  </si>
  <si>
    <t>7G</t>
  </si>
  <si>
    <t>6C</t>
  </si>
  <si>
    <t>6D</t>
  </si>
  <si>
    <t>3C</t>
  </si>
  <si>
    <t>1A</t>
  </si>
  <si>
    <t>7A</t>
  </si>
  <si>
    <t>7B</t>
  </si>
  <si>
    <t>7C</t>
  </si>
  <si>
    <t>8A</t>
  </si>
  <si>
    <t>S</t>
  </si>
  <si>
    <t>8B</t>
  </si>
  <si>
    <t>5A</t>
  </si>
  <si>
    <t>5B</t>
  </si>
  <si>
    <t>5C</t>
  </si>
  <si>
    <t>5D</t>
  </si>
  <si>
    <t>5E</t>
  </si>
  <si>
    <t>6B</t>
  </si>
  <si>
    <t>6A</t>
  </si>
  <si>
    <t>4A</t>
  </si>
  <si>
    <t>3F</t>
  </si>
  <si>
    <t>3G</t>
  </si>
  <si>
    <t>2A</t>
  </si>
  <si>
    <t>3A</t>
  </si>
  <si>
    <t>3B</t>
  </si>
  <si>
    <t>3E</t>
  </si>
  <si>
    <t>3D</t>
  </si>
  <si>
    <t>4B</t>
  </si>
  <si>
    <t>1B</t>
  </si>
  <si>
    <t>1C</t>
  </si>
  <si>
    <t>Block 296 - 299</t>
  </si>
  <si>
    <t>1D</t>
  </si>
  <si>
    <t>Proposed System Size (kWp)</t>
  </si>
  <si>
    <t>Plot</t>
  </si>
  <si>
    <t>Total</t>
  </si>
  <si>
    <t>Roof Pitch</t>
  </si>
  <si>
    <t>I1546 NW Bicester Phase 2</t>
  </si>
  <si>
    <t>Estimated Shading Factor</t>
  </si>
  <si>
    <t>Orientation Off South (degrees)</t>
  </si>
  <si>
    <t>Estimated Annual Output
(kWh/yr)</t>
  </si>
  <si>
    <t>PV Plot Breakdown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</si>
</sst>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/>
    <xf numFmtId="2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71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499984740745262"/>
        </patternFill>
      </fill>
    </dxf>
    <dxf>
      <fill>
        <patternFill>
          <bgColor rgb="FFF07800"/>
        </patternFill>
      </fill>
    </dxf>
    <dxf>
      <fill>
        <patternFill>
          <bgColor rgb="FF00F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499984740745262"/>
        </patternFill>
      </fill>
    </dxf>
    <dxf>
      <fill>
        <patternFill>
          <bgColor rgb="FFF07800"/>
        </patternFill>
      </fill>
    </dxf>
    <dxf>
      <fill>
        <patternFill>
          <bgColor rgb="FF00F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499984740745262"/>
        </patternFill>
      </fill>
    </dxf>
    <dxf>
      <fill>
        <patternFill>
          <bgColor rgb="FFF07800"/>
        </patternFill>
      </fill>
    </dxf>
    <dxf>
      <fill>
        <patternFill>
          <bgColor rgb="FF00F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499984740745262"/>
        </patternFill>
      </fill>
    </dxf>
    <dxf>
      <fill>
        <patternFill>
          <bgColor rgb="FFF07800"/>
        </patternFill>
      </fill>
    </dxf>
    <dxf>
      <fill>
        <patternFill>
          <bgColor rgb="FF00F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499984740745262"/>
        </patternFill>
      </fill>
    </dxf>
    <dxf>
      <fill>
        <patternFill>
          <bgColor rgb="FFF07800"/>
        </patternFill>
      </fill>
    </dxf>
    <dxf>
      <fill>
        <patternFill>
          <bgColor rgb="FF00F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0" tint="-0.499984740745262"/>
        </patternFill>
      </fill>
    </dxf>
    <dxf>
      <fill>
        <patternFill>
          <bgColor rgb="FFF07800"/>
        </patternFill>
      </fill>
    </dxf>
    <dxf>
      <fill>
        <patternFill>
          <bgColor rgb="FF00F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K74" totalsRowCount="1" headerRowDxfId="70" dataDxfId="69" totalsRowDxfId="68" headerRowBorderDxfId="66" tableBorderDxfId="67" totalsRowBorderDxfId="65">
  <autoFilter ref="A5:K73"/>
  <sortState ref="A2:K73">
    <sortCondition ref="A1:A73"/>
  </sortState>
  <tableColumns count="11">
    <tableColumn id="1" name="Plot" totalsRowLabel="Total" dataDxfId="64" totalsRowDxfId="17"/>
    <tableColumn id="2" name="Phase" dataDxfId="63" totalsRowDxfId="16"/>
    <tableColumn id="3" name="Proposed System Size (kWp)" totalsRowFunction="sum" dataDxfId="62" totalsRowDxfId="15">
      <calculatedColumnFormula>+D6*E6</calculatedColumnFormula>
    </tableColumn>
    <tableColumn id="4" name="Module Rating (kWp)" dataDxfId="61" totalsRowDxfId="14"/>
    <tableColumn id="5" name="No. Modules" totalsRowFunction="sum" dataDxfId="60" totalsRowDxfId="13"/>
    <tableColumn id="6" name="Roof Pitch" dataDxfId="59" totalsRowDxfId="12"/>
    <tableColumn id="7" name="Bearing" dataDxfId="58" totalsRowDxfId="11"/>
    <tableColumn id="8" name="Orientation Off South (degrees)" dataDxfId="57" totalsRowDxfId="10"/>
    <tableColumn id="9" name="kWh/kWp" dataDxfId="56" totalsRowDxfId="9"/>
    <tableColumn id="14" name="Estimated Shading Factor" dataDxfId="55" totalsRowDxfId="8"/>
    <tableColumn id="11" name="Estimated Annual Output_x000a_(kWh/yr)" totalsRowFunction="sum" dataDxfId="54" totalsRowDxfId="7">
      <calculatedColumnFormula>ROUNDDOWN((I6*C6*J6),2)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"/>
  <sheetViews>
    <sheetView tabSelected="1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H19" sqref="H19"/>
    </sheetView>
  </sheetViews>
  <sheetFormatPr defaultRowHeight="15"/>
  <cols>
    <col min="1" max="1" width="15.5703125" style="6" customWidth="1"/>
    <col min="2" max="2" width="10.7109375" style="6" customWidth="1"/>
    <col min="3" max="3" width="16.28515625" style="6" bestFit="1" customWidth="1"/>
    <col min="4" max="4" width="13.140625" style="6" bestFit="1" customWidth="1"/>
    <col min="5" max="5" width="14.28515625" style="6" bestFit="1" customWidth="1"/>
    <col min="6" max="6" width="10.7109375" style="6" bestFit="1" customWidth="1"/>
    <col min="7" max="7" width="11" style="6" bestFit="1" customWidth="1"/>
    <col min="8" max="8" width="17" style="6" bestFit="1" customWidth="1"/>
    <col min="9" max="9" width="10.140625" style="6" customWidth="1"/>
    <col min="10" max="10" width="15.140625" style="6" customWidth="1"/>
    <col min="11" max="11" width="22.5703125" style="6" customWidth="1"/>
    <col min="12" max="16384" width="9.140625" style="6"/>
  </cols>
  <sheetData>
    <row r="2" spans="1:11" ht="21">
      <c r="A2" s="8" t="s">
        <v>46</v>
      </c>
    </row>
    <row r="3" spans="1:11" ht="21">
      <c r="A3" s="8" t="s">
        <v>50</v>
      </c>
    </row>
    <row r="5" spans="1:11" ht="45">
      <c r="A5" s="1" t="s">
        <v>43</v>
      </c>
      <c r="B5" s="1" t="s">
        <v>0</v>
      </c>
      <c r="C5" s="1" t="s">
        <v>42</v>
      </c>
      <c r="D5" s="1" t="s">
        <v>1</v>
      </c>
      <c r="E5" s="1" t="s">
        <v>2</v>
      </c>
      <c r="F5" s="1" t="s">
        <v>45</v>
      </c>
      <c r="G5" s="1" t="s">
        <v>3</v>
      </c>
      <c r="H5" s="1" t="s">
        <v>48</v>
      </c>
      <c r="I5" s="1" t="s">
        <v>4</v>
      </c>
      <c r="J5" s="1" t="s">
        <v>47</v>
      </c>
      <c r="K5" s="1" t="s">
        <v>49</v>
      </c>
    </row>
    <row r="6" spans="1:11">
      <c r="A6" s="5">
        <v>229</v>
      </c>
      <c r="B6" s="9" t="s">
        <v>5</v>
      </c>
      <c r="C6" s="2">
        <f t="shared" ref="C6:C37" si="0">+D6*E6</f>
        <v>5.46</v>
      </c>
      <c r="D6" s="2">
        <v>0.26</v>
      </c>
      <c r="E6" s="2">
        <v>21</v>
      </c>
      <c r="F6" s="10">
        <v>40</v>
      </c>
      <c r="G6" s="2" t="s">
        <v>6</v>
      </c>
      <c r="H6" s="2">
        <v>10</v>
      </c>
      <c r="I6" s="2">
        <v>982</v>
      </c>
      <c r="J6" s="11">
        <v>1</v>
      </c>
      <c r="K6" s="3">
        <f t="shared" ref="K6:K37" si="1">ROUNDDOWN((I6*C6*J6),2)</f>
        <v>5361.72</v>
      </c>
    </row>
    <row r="7" spans="1:11">
      <c r="A7" s="4">
        <v>230</v>
      </c>
      <c r="B7" s="2" t="s">
        <v>7</v>
      </c>
      <c r="C7" s="2">
        <f t="shared" si="0"/>
        <v>5.46</v>
      </c>
      <c r="D7" s="2">
        <v>0.26</v>
      </c>
      <c r="E7" s="2">
        <v>21</v>
      </c>
      <c r="F7" s="10">
        <v>40</v>
      </c>
      <c r="G7" s="2" t="s">
        <v>6</v>
      </c>
      <c r="H7" s="2">
        <v>30</v>
      </c>
      <c r="I7" s="2">
        <v>957</v>
      </c>
      <c r="J7" s="11">
        <v>0.80952380952380953</v>
      </c>
      <c r="K7" s="3">
        <f t="shared" si="1"/>
        <v>4229.9399999999996</v>
      </c>
    </row>
    <row r="8" spans="1:11">
      <c r="A8" s="4">
        <v>231</v>
      </c>
      <c r="B8" s="2" t="s">
        <v>8</v>
      </c>
      <c r="C8" s="2">
        <f t="shared" si="0"/>
        <v>5.46</v>
      </c>
      <c r="D8" s="2">
        <v>0.26</v>
      </c>
      <c r="E8" s="2">
        <v>21</v>
      </c>
      <c r="F8" s="10">
        <v>40</v>
      </c>
      <c r="G8" s="2" t="s">
        <v>9</v>
      </c>
      <c r="H8" s="2">
        <v>60</v>
      </c>
      <c r="I8" s="2">
        <v>879</v>
      </c>
      <c r="J8" s="11">
        <v>1</v>
      </c>
      <c r="K8" s="3">
        <f t="shared" si="1"/>
        <v>4799.34</v>
      </c>
    </row>
    <row r="9" spans="1:11">
      <c r="A9" s="5">
        <v>232</v>
      </c>
      <c r="B9" s="9" t="s">
        <v>10</v>
      </c>
      <c r="C9" s="2">
        <f t="shared" si="0"/>
        <v>5.46</v>
      </c>
      <c r="D9" s="2">
        <v>0.26</v>
      </c>
      <c r="E9" s="2">
        <v>21</v>
      </c>
      <c r="F9" s="10">
        <v>40</v>
      </c>
      <c r="G9" s="2" t="s">
        <v>9</v>
      </c>
      <c r="H9" s="2">
        <v>60</v>
      </c>
      <c r="I9" s="2">
        <v>879</v>
      </c>
      <c r="J9" s="11">
        <v>1</v>
      </c>
      <c r="K9" s="3">
        <f t="shared" si="1"/>
        <v>4799.34</v>
      </c>
    </row>
    <row r="10" spans="1:11">
      <c r="A10" s="5">
        <v>233</v>
      </c>
      <c r="B10" s="9" t="s">
        <v>11</v>
      </c>
      <c r="C10" s="2">
        <f t="shared" si="0"/>
        <v>5.46</v>
      </c>
      <c r="D10" s="2">
        <v>0.26</v>
      </c>
      <c r="E10" s="2">
        <v>21</v>
      </c>
      <c r="F10" s="10">
        <v>40</v>
      </c>
      <c r="G10" s="2" t="s">
        <v>6</v>
      </c>
      <c r="H10" s="2">
        <v>30</v>
      </c>
      <c r="I10" s="2">
        <v>957</v>
      </c>
      <c r="J10" s="11">
        <v>1</v>
      </c>
      <c r="K10" s="3">
        <f t="shared" si="1"/>
        <v>5225.22</v>
      </c>
    </row>
    <row r="11" spans="1:11">
      <c r="A11" s="5">
        <v>234</v>
      </c>
      <c r="B11" s="9" t="s">
        <v>12</v>
      </c>
      <c r="C11" s="2">
        <f t="shared" si="0"/>
        <v>5.46</v>
      </c>
      <c r="D11" s="2">
        <v>0.26</v>
      </c>
      <c r="E11" s="2">
        <v>21</v>
      </c>
      <c r="F11" s="10">
        <v>40</v>
      </c>
      <c r="G11" s="2" t="s">
        <v>6</v>
      </c>
      <c r="H11" s="2">
        <v>48.5</v>
      </c>
      <c r="I11" s="2">
        <v>914.2</v>
      </c>
      <c r="J11" s="11">
        <v>0.76190476190476186</v>
      </c>
      <c r="K11" s="3">
        <f t="shared" si="1"/>
        <v>3803.07</v>
      </c>
    </row>
    <row r="12" spans="1:11">
      <c r="A12" s="5">
        <v>235</v>
      </c>
      <c r="B12" s="9" t="s">
        <v>13</v>
      </c>
      <c r="C12" s="2">
        <f t="shared" si="0"/>
        <v>5.46</v>
      </c>
      <c r="D12" s="2">
        <v>0.26</v>
      </c>
      <c r="E12" s="2">
        <v>21</v>
      </c>
      <c r="F12" s="10">
        <v>40</v>
      </c>
      <c r="G12" s="2" t="s">
        <v>9</v>
      </c>
      <c r="H12" s="2">
        <v>41.5</v>
      </c>
      <c r="I12" s="2">
        <v>932.4</v>
      </c>
      <c r="J12" s="11">
        <v>0.90476190476190477</v>
      </c>
      <c r="K12" s="3">
        <f t="shared" si="1"/>
        <v>4606.05</v>
      </c>
    </row>
    <row r="13" spans="1:11">
      <c r="A13" s="5">
        <v>236</v>
      </c>
      <c r="B13" s="9" t="s">
        <v>14</v>
      </c>
      <c r="C13" s="2">
        <f t="shared" si="0"/>
        <v>1.82</v>
      </c>
      <c r="D13" s="2">
        <v>0.26</v>
      </c>
      <c r="E13" s="2">
        <v>7</v>
      </c>
      <c r="F13" s="10">
        <v>45</v>
      </c>
      <c r="G13" s="2" t="s">
        <v>9</v>
      </c>
      <c r="H13" s="2">
        <v>14</v>
      </c>
      <c r="I13" s="2">
        <v>973.8</v>
      </c>
      <c r="J13" s="11">
        <v>0.73</v>
      </c>
      <c r="K13" s="3">
        <f t="shared" si="1"/>
        <v>1293.79</v>
      </c>
    </row>
    <row r="14" spans="1:11">
      <c r="A14" s="5">
        <v>237</v>
      </c>
      <c r="B14" s="9" t="s">
        <v>14</v>
      </c>
      <c r="C14" s="2">
        <f t="shared" si="0"/>
        <v>1.82</v>
      </c>
      <c r="D14" s="2">
        <v>0.26</v>
      </c>
      <c r="E14" s="2">
        <v>7</v>
      </c>
      <c r="F14" s="10">
        <v>45</v>
      </c>
      <c r="G14" s="2" t="s">
        <v>9</v>
      </c>
      <c r="H14" s="2">
        <v>14</v>
      </c>
      <c r="I14" s="2">
        <v>973.8</v>
      </c>
      <c r="J14" s="11">
        <v>0.79</v>
      </c>
      <c r="K14" s="3">
        <f t="shared" si="1"/>
        <v>1400.12</v>
      </c>
    </row>
    <row r="15" spans="1:11">
      <c r="A15" s="5">
        <v>238</v>
      </c>
      <c r="B15" s="9" t="s">
        <v>14</v>
      </c>
      <c r="C15" s="2">
        <f t="shared" si="0"/>
        <v>3.64</v>
      </c>
      <c r="D15" s="2">
        <v>0.26</v>
      </c>
      <c r="E15" s="2">
        <v>14</v>
      </c>
      <c r="F15" s="10">
        <v>45</v>
      </c>
      <c r="G15" s="2" t="s">
        <v>9</v>
      </c>
      <c r="H15" s="2">
        <v>14</v>
      </c>
      <c r="I15" s="2">
        <v>973.8</v>
      </c>
      <c r="J15" s="11">
        <v>0.9</v>
      </c>
      <c r="K15" s="3">
        <f t="shared" si="1"/>
        <v>3190.16</v>
      </c>
    </row>
    <row r="16" spans="1:11">
      <c r="A16" s="5">
        <v>239</v>
      </c>
      <c r="B16" s="9" t="s">
        <v>15</v>
      </c>
      <c r="C16" s="2">
        <f t="shared" si="0"/>
        <v>3.64</v>
      </c>
      <c r="D16" s="2">
        <v>0.26</v>
      </c>
      <c r="E16" s="2">
        <v>14</v>
      </c>
      <c r="F16" s="10">
        <v>45</v>
      </c>
      <c r="G16" s="2" t="s">
        <v>9</v>
      </c>
      <c r="H16" s="2">
        <v>34</v>
      </c>
      <c r="I16" s="2">
        <v>943</v>
      </c>
      <c r="J16" s="11">
        <v>0.65</v>
      </c>
      <c r="K16" s="3">
        <f t="shared" si="1"/>
        <v>2231.13</v>
      </c>
    </row>
    <row r="17" spans="1:11">
      <c r="A17" s="5">
        <v>240</v>
      </c>
      <c r="B17" s="9" t="s">
        <v>16</v>
      </c>
      <c r="C17" s="2">
        <f t="shared" si="0"/>
        <v>3.64</v>
      </c>
      <c r="D17" s="2">
        <v>0.26</v>
      </c>
      <c r="E17" s="2">
        <v>14</v>
      </c>
      <c r="F17" s="10">
        <v>45</v>
      </c>
      <c r="G17" s="2" t="s">
        <v>9</v>
      </c>
      <c r="H17" s="2">
        <v>1</v>
      </c>
      <c r="I17" s="2">
        <v>980</v>
      </c>
      <c r="J17" s="11">
        <v>1</v>
      </c>
      <c r="K17" s="3">
        <f t="shared" si="1"/>
        <v>3567.2</v>
      </c>
    </row>
    <row r="18" spans="1:11">
      <c r="A18" s="5">
        <v>241</v>
      </c>
      <c r="B18" s="9" t="s">
        <v>16</v>
      </c>
      <c r="C18" s="2">
        <f t="shared" si="0"/>
        <v>1.82</v>
      </c>
      <c r="D18" s="2">
        <v>0.26</v>
      </c>
      <c r="E18" s="2">
        <v>7</v>
      </c>
      <c r="F18" s="10">
        <v>45</v>
      </c>
      <c r="G18" s="2" t="s">
        <v>9</v>
      </c>
      <c r="H18" s="2">
        <v>1</v>
      </c>
      <c r="I18" s="2">
        <v>980</v>
      </c>
      <c r="J18" s="11">
        <v>0.71</v>
      </c>
      <c r="K18" s="3">
        <f t="shared" si="1"/>
        <v>1266.3499999999999</v>
      </c>
    </row>
    <row r="19" spans="1:11">
      <c r="A19" s="5">
        <v>242</v>
      </c>
      <c r="B19" s="9" t="s">
        <v>16</v>
      </c>
      <c r="C19" s="2">
        <f t="shared" si="0"/>
        <v>3.64</v>
      </c>
      <c r="D19" s="2">
        <v>0.26</v>
      </c>
      <c r="E19" s="2">
        <v>14</v>
      </c>
      <c r="F19" s="10">
        <v>45</v>
      </c>
      <c r="G19" s="2" t="s">
        <v>9</v>
      </c>
      <c r="H19" s="2">
        <v>1</v>
      </c>
      <c r="I19" s="2">
        <v>980</v>
      </c>
      <c r="J19" s="11">
        <v>0.56999999999999995</v>
      </c>
      <c r="K19" s="3">
        <f t="shared" si="1"/>
        <v>2033.3</v>
      </c>
    </row>
    <row r="20" spans="1:11">
      <c r="A20" s="5">
        <v>243</v>
      </c>
      <c r="B20" s="9" t="s">
        <v>17</v>
      </c>
      <c r="C20" s="2">
        <f t="shared" si="0"/>
        <v>2.6</v>
      </c>
      <c r="D20" s="2">
        <v>0.26</v>
      </c>
      <c r="E20" s="2">
        <v>10</v>
      </c>
      <c r="F20" s="10">
        <v>40</v>
      </c>
      <c r="G20" s="2" t="s">
        <v>9</v>
      </c>
      <c r="H20" s="2">
        <v>60</v>
      </c>
      <c r="I20" s="2">
        <v>879</v>
      </c>
      <c r="J20" s="11">
        <v>1</v>
      </c>
      <c r="K20" s="3">
        <f t="shared" si="1"/>
        <v>2285.4</v>
      </c>
    </row>
    <row r="21" spans="1:11">
      <c r="A21" s="5">
        <v>244</v>
      </c>
      <c r="B21" s="9" t="s">
        <v>17</v>
      </c>
      <c r="C21" s="2">
        <f t="shared" si="0"/>
        <v>2.6</v>
      </c>
      <c r="D21" s="2">
        <v>0.26</v>
      </c>
      <c r="E21" s="2">
        <v>10</v>
      </c>
      <c r="F21" s="10">
        <v>40</v>
      </c>
      <c r="G21" s="2" t="s">
        <v>9</v>
      </c>
      <c r="H21" s="2">
        <v>60</v>
      </c>
      <c r="I21" s="2">
        <v>879</v>
      </c>
      <c r="J21" s="11">
        <v>1</v>
      </c>
      <c r="K21" s="3">
        <f t="shared" si="1"/>
        <v>2285.4</v>
      </c>
    </row>
    <row r="22" spans="1:11">
      <c r="A22" s="5">
        <v>245</v>
      </c>
      <c r="B22" s="9" t="s">
        <v>17</v>
      </c>
      <c r="C22" s="2">
        <f t="shared" si="0"/>
        <v>2.6</v>
      </c>
      <c r="D22" s="2">
        <v>0.26</v>
      </c>
      <c r="E22" s="2">
        <v>10</v>
      </c>
      <c r="F22" s="10">
        <v>40</v>
      </c>
      <c r="G22" s="2" t="s">
        <v>9</v>
      </c>
      <c r="H22" s="2">
        <v>60</v>
      </c>
      <c r="I22" s="2">
        <v>879</v>
      </c>
      <c r="J22" s="11">
        <v>1</v>
      </c>
      <c r="K22" s="3">
        <f t="shared" si="1"/>
        <v>2285.4</v>
      </c>
    </row>
    <row r="23" spans="1:11">
      <c r="A23" s="5">
        <v>246</v>
      </c>
      <c r="B23" s="9" t="s">
        <v>17</v>
      </c>
      <c r="C23" s="2">
        <f t="shared" si="0"/>
        <v>2.6</v>
      </c>
      <c r="D23" s="2">
        <v>0.26</v>
      </c>
      <c r="E23" s="2">
        <v>10</v>
      </c>
      <c r="F23" s="10">
        <v>40</v>
      </c>
      <c r="G23" s="2" t="s">
        <v>9</v>
      </c>
      <c r="H23" s="2">
        <v>60</v>
      </c>
      <c r="I23" s="2">
        <v>879</v>
      </c>
      <c r="J23" s="11">
        <v>1</v>
      </c>
      <c r="K23" s="3">
        <f t="shared" si="1"/>
        <v>2285.4</v>
      </c>
    </row>
    <row r="24" spans="1:11">
      <c r="A24" s="5">
        <v>247</v>
      </c>
      <c r="B24" s="9" t="s">
        <v>18</v>
      </c>
      <c r="C24" s="2">
        <f t="shared" si="0"/>
        <v>2.6</v>
      </c>
      <c r="D24" s="2">
        <v>0.26</v>
      </c>
      <c r="E24" s="2">
        <v>10</v>
      </c>
      <c r="F24" s="10">
        <v>40</v>
      </c>
      <c r="G24" s="2" t="s">
        <v>9</v>
      </c>
      <c r="H24" s="2">
        <v>64</v>
      </c>
      <c r="I24" s="2">
        <v>866.2</v>
      </c>
      <c r="J24" s="11">
        <v>1</v>
      </c>
      <c r="K24" s="3">
        <f t="shared" si="1"/>
        <v>2252.12</v>
      </c>
    </row>
    <row r="25" spans="1:11">
      <c r="A25" s="5">
        <v>248</v>
      </c>
      <c r="B25" s="9" t="s">
        <v>18</v>
      </c>
      <c r="C25" s="2">
        <f t="shared" si="0"/>
        <v>2.6</v>
      </c>
      <c r="D25" s="2">
        <v>0.26</v>
      </c>
      <c r="E25" s="2">
        <v>10</v>
      </c>
      <c r="F25" s="10">
        <v>40</v>
      </c>
      <c r="G25" s="2" t="s">
        <v>9</v>
      </c>
      <c r="H25" s="2">
        <v>64</v>
      </c>
      <c r="I25" s="2">
        <v>866.2</v>
      </c>
      <c r="J25" s="11">
        <v>1</v>
      </c>
      <c r="K25" s="3">
        <f t="shared" si="1"/>
        <v>2252.12</v>
      </c>
    </row>
    <row r="26" spans="1:11">
      <c r="A26" s="5">
        <v>249</v>
      </c>
      <c r="B26" s="9" t="s">
        <v>18</v>
      </c>
      <c r="C26" s="2">
        <f t="shared" si="0"/>
        <v>2.6</v>
      </c>
      <c r="D26" s="2">
        <v>0.26</v>
      </c>
      <c r="E26" s="2">
        <v>10</v>
      </c>
      <c r="F26" s="10">
        <v>40</v>
      </c>
      <c r="G26" s="2" t="s">
        <v>9</v>
      </c>
      <c r="H26" s="2">
        <v>64</v>
      </c>
      <c r="I26" s="2">
        <v>866.2</v>
      </c>
      <c r="J26" s="11">
        <v>1</v>
      </c>
      <c r="K26" s="3">
        <f t="shared" si="1"/>
        <v>2252.12</v>
      </c>
    </row>
    <row r="27" spans="1:11">
      <c r="A27" s="5">
        <v>250</v>
      </c>
      <c r="B27" s="9" t="s">
        <v>18</v>
      </c>
      <c r="C27" s="2">
        <f t="shared" si="0"/>
        <v>2.6</v>
      </c>
      <c r="D27" s="2">
        <v>0.26</v>
      </c>
      <c r="E27" s="2">
        <v>10</v>
      </c>
      <c r="F27" s="10">
        <v>40</v>
      </c>
      <c r="G27" s="2" t="s">
        <v>9</v>
      </c>
      <c r="H27" s="2">
        <v>64</v>
      </c>
      <c r="I27" s="2">
        <v>866.2</v>
      </c>
      <c r="J27" s="11">
        <v>1</v>
      </c>
      <c r="K27" s="3">
        <f t="shared" si="1"/>
        <v>2252.12</v>
      </c>
    </row>
    <row r="28" spans="1:11">
      <c r="A28" s="5">
        <v>251</v>
      </c>
      <c r="B28" s="9" t="s">
        <v>19</v>
      </c>
      <c r="C28" s="2">
        <f t="shared" si="0"/>
        <v>3.64</v>
      </c>
      <c r="D28" s="2">
        <v>0.26</v>
      </c>
      <c r="E28" s="2">
        <v>14</v>
      </c>
      <c r="F28" s="10">
        <v>45</v>
      </c>
      <c r="G28" s="2" t="s">
        <v>6</v>
      </c>
      <c r="H28" s="2">
        <v>10</v>
      </c>
      <c r="I28" s="2">
        <v>977</v>
      </c>
      <c r="J28" s="11">
        <v>1</v>
      </c>
      <c r="K28" s="3">
        <f t="shared" si="1"/>
        <v>3556.28</v>
      </c>
    </row>
    <row r="29" spans="1:11">
      <c r="A29" s="5">
        <v>252</v>
      </c>
      <c r="B29" s="9" t="s">
        <v>19</v>
      </c>
      <c r="C29" s="2">
        <f t="shared" si="0"/>
        <v>1.82</v>
      </c>
      <c r="D29" s="2">
        <v>0.26</v>
      </c>
      <c r="E29" s="2">
        <v>7</v>
      </c>
      <c r="F29" s="10">
        <v>45</v>
      </c>
      <c r="G29" s="2" t="s">
        <v>6</v>
      </c>
      <c r="H29" s="2">
        <v>10</v>
      </c>
      <c r="I29" s="2">
        <v>977</v>
      </c>
      <c r="J29" s="11">
        <v>0.71</v>
      </c>
      <c r="K29" s="3">
        <f t="shared" si="1"/>
        <v>1262.47</v>
      </c>
    </row>
    <row r="30" spans="1:11">
      <c r="A30" s="5">
        <v>253</v>
      </c>
      <c r="B30" s="9" t="s">
        <v>19</v>
      </c>
      <c r="C30" s="2">
        <f t="shared" si="0"/>
        <v>1.82</v>
      </c>
      <c r="D30" s="2">
        <v>0.26</v>
      </c>
      <c r="E30" s="2">
        <v>7</v>
      </c>
      <c r="F30" s="10">
        <v>45</v>
      </c>
      <c r="G30" s="2" t="s">
        <v>20</v>
      </c>
      <c r="H30" s="2">
        <v>0</v>
      </c>
      <c r="I30" s="2">
        <v>980</v>
      </c>
      <c r="J30" s="11">
        <v>0.82</v>
      </c>
      <c r="K30" s="3">
        <f t="shared" si="1"/>
        <v>1462.55</v>
      </c>
    </row>
    <row r="31" spans="1:11">
      <c r="A31" s="5">
        <v>254</v>
      </c>
      <c r="B31" s="9" t="s">
        <v>19</v>
      </c>
      <c r="C31" s="2">
        <f t="shared" si="0"/>
        <v>3.64</v>
      </c>
      <c r="D31" s="2">
        <v>0.26</v>
      </c>
      <c r="E31" s="2">
        <v>14</v>
      </c>
      <c r="F31" s="10">
        <v>45</v>
      </c>
      <c r="G31" s="2" t="s">
        <v>20</v>
      </c>
      <c r="H31" s="2">
        <v>0</v>
      </c>
      <c r="I31" s="2">
        <v>980</v>
      </c>
      <c r="J31" s="11">
        <v>0.56999999999999995</v>
      </c>
      <c r="K31" s="3">
        <f t="shared" si="1"/>
        <v>2033.3</v>
      </c>
    </row>
    <row r="32" spans="1:11">
      <c r="A32" s="5">
        <v>255</v>
      </c>
      <c r="B32" s="9" t="s">
        <v>21</v>
      </c>
      <c r="C32" s="2">
        <f t="shared" si="0"/>
        <v>5.46</v>
      </c>
      <c r="D32" s="2">
        <v>0.26</v>
      </c>
      <c r="E32" s="2">
        <v>21</v>
      </c>
      <c r="F32" s="10">
        <v>30</v>
      </c>
      <c r="G32" s="2" t="s">
        <v>20</v>
      </c>
      <c r="H32" s="2">
        <v>0</v>
      </c>
      <c r="I32" s="2">
        <v>977</v>
      </c>
      <c r="J32" s="11">
        <v>0.86190476190476195</v>
      </c>
      <c r="K32" s="3">
        <f t="shared" si="1"/>
        <v>4597.76</v>
      </c>
    </row>
    <row r="33" spans="1:11">
      <c r="A33" s="5">
        <v>256</v>
      </c>
      <c r="B33" s="9" t="s">
        <v>21</v>
      </c>
      <c r="C33" s="2">
        <f t="shared" si="0"/>
        <v>3.64</v>
      </c>
      <c r="D33" s="2">
        <v>0.26</v>
      </c>
      <c r="E33" s="2">
        <v>14</v>
      </c>
      <c r="F33" s="10">
        <v>30</v>
      </c>
      <c r="G33" s="2" t="s">
        <v>20</v>
      </c>
      <c r="H33" s="2">
        <v>0</v>
      </c>
      <c r="I33" s="2">
        <v>977</v>
      </c>
      <c r="J33" s="11">
        <v>0.37</v>
      </c>
      <c r="K33" s="3">
        <f t="shared" si="1"/>
        <v>1315.82</v>
      </c>
    </row>
    <row r="34" spans="1:11">
      <c r="A34" s="5">
        <v>257</v>
      </c>
      <c r="B34" s="9" t="s">
        <v>21</v>
      </c>
      <c r="C34" s="2">
        <f t="shared" si="0"/>
        <v>5.46</v>
      </c>
      <c r="D34" s="2">
        <v>0.26</v>
      </c>
      <c r="E34" s="2">
        <v>21</v>
      </c>
      <c r="F34" s="10">
        <v>30</v>
      </c>
      <c r="G34" s="2" t="s">
        <v>9</v>
      </c>
      <c r="H34" s="2">
        <v>10</v>
      </c>
      <c r="I34" s="2">
        <v>974</v>
      </c>
      <c r="J34" s="11">
        <v>0.76666666666666672</v>
      </c>
      <c r="K34" s="3">
        <f t="shared" si="1"/>
        <v>4077.16</v>
      </c>
    </row>
    <row r="35" spans="1:11">
      <c r="A35" s="5">
        <v>258</v>
      </c>
      <c r="B35" s="9" t="s">
        <v>22</v>
      </c>
      <c r="C35" s="2">
        <f t="shared" si="0"/>
        <v>3.64</v>
      </c>
      <c r="D35" s="2">
        <v>0.26</v>
      </c>
      <c r="E35" s="2">
        <v>14</v>
      </c>
      <c r="F35" s="10">
        <v>30</v>
      </c>
      <c r="G35" s="2" t="s">
        <v>6</v>
      </c>
      <c r="H35" s="2">
        <v>30</v>
      </c>
      <c r="I35" s="2">
        <v>953</v>
      </c>
      <c r="J35" s="11">
        <v>0.84</v>
      </c>
      <c r="K35" s="3">
        <f t="shared" si="1"/>
        <v>2913.89</v>
      </c>
    </row>
    <row r="36" spans="1:11">
      <c r="A36" s="5">
        <v>259</v>
      </c>
      <c r="B36" s="9" t="s">
        <v>22</v>
      </c>
      <c r="C36" s="2">
        <f t="shared" si="0"/>
        <v>3.64</v>
      </c>
      <c r="D36" s="2">
        <v>0.26</v>
      </c>
      <c r="E36" s="2">
        <v>14</v>
      </c>
      <c r="F36" s="10">
        <v>30</v>
      </c>
      <c r="G36" s="2" t="s">
        <v>6</v>
      </c>
      <c r="H36" s="2">
        <v>30</v>
      </c>
      <c r="I36" s="2">
        <v>953</v>
      </c>
      <c r="J36" s="11">
        <v>0.43</v>
      </c>
      <c r="K36" s="3">
        <f t="shared" si="1"/>
        <v>1491.63</v>
      </c>
    </row>
    <row r="37" spans="1:11">
      <c r="A37" s="5">
        <v>260</v>
      </c>
      <c r="B37" s="9" t="s">
        <v>22</v>
      </c>
      <c r="C37" s="2">
        <f t="shared" si="0"/>
        <v>3.64</v>
      </c>
      <c r="D37" s="2">
        <v>0.26</v>
      </c>
      <c r="E37" s="2">
        <v>14</v>
      </c>
      <c r="F37" s="10">
        <v>30</v>
      </c>
      <c r="G37" s="2" t="s">
        <v>6</v>
      </c>
      <c r="H37" s="2">
        <v>40</v>
      </c>
      <c r="I37" s="2">
        <v>936</v>
      </c>
      <c r="J37" s="11">
        <v>0.75</v>
      </c>
      <c r="K37" s="3">
        <f t="shared" si="1"/>
        <v>2555.2800000000002</v>
      </c>
    </row>
    <row r="38" spans="1:11">
      <c r="A38" s="5">
        <v>261</v>
      </c>
      <c r="B38" s="9" t="s">
        <v>23</v>
      </c>
      <c r="C38" s="2">
        <f t="shared" ref="C38:C69" si="2">+D38*E38</f>
        <v>2.6</v>
      </c>
      <c r="D38" s="2">
        <v>0.26</v>
      </c>
      <c r="E38" s="2">
        <v>10</v>
      </c>
      <c r="F38" s="10">
        <v>40</v>
      </c>
      <c r="G38" s="2" t="s">
        <v>9</v>
      </c>
      <c r="H38" s="2">
        <v>60</v>
      </c>
      <c r="I38" s="2">
        <v>866.2</v>
      </c>
      <c r="J38" s="11">
        <v>1</v>
      </c>
      <c r="K38" s="3">
        <f t="shared" ref="K38:K69" si="3">ROUNDDOWN((I38*C38*J38),2)</f>
        <v>2252.12</v>
      </c>
    </row>
    <row r="39" spans="1:11">
      <c r="A39" s="5">
        <v>262</v>
      </c>
      <c r="B39" s="9" t="s">
        <v>23</v>
      </c>
      <c r="C39" s="2">
        <f t="shared" si="2"/>
        <v>2.6</v>
      </c>
      <c r="D39" s="2">
        <v>0.26</v>
      </c>
      <c r="E39" s="2">
        <v>10</v>
      </c>
      <c r="F39" s="10">
        <v>40</v>
      </c>
      <c r="G39" s="2" t="s">
        <v>9</v>
      </c>
      <c r="H39" s="2">
        <v>60</v>
      </c>
      <c r="I39" s="2">
        <v>866.2</v>
      </c>
      <c r="J39" s="11">
        <v>1</v>
      </c>
      <c r="K39" s="3">
        <f t="shared" si="3"/>
        <v>2252.12</v>
      </c>
    </row>
    <row r="40" spans="1:11">
      <c r="A40" s="5">
        <v>263</v>
      </c>
      <c r="B40" s="9" t="s">
        <v>23</v>
      </c>
      <c r="C40" s="2">
        <f t="shared" si="2"/>
        <v>2.6</v>
      </c>
      <c r="D40" s="2">
        <v>0.26</v>
      </c>
      <c r="E40" s="2">
        <v>10</v>
      </c>
      <c r="F40" s="10">
        <v>40</v>
      </c>
      <c r="G40" s="2" t="s">
        <v>9</v>
      </c>
      <c r="H40" s="2">
        <v>60</v>
      </c>
      <c r="I40" s="2">
        <v>866.2</v>
      </c>
      <c r="J40" s="11">
        <v>1</v>
      </c>
      <c r="K40" s="3">
        <f t="shared" si="3"/>
        <v>2252.12</v>
      </c>
    </row>
    <row r="41" spans="1:11">
      <c r="A41" s="5">
        <v>264</v>
      </c>
      <c r="B41" s="9" t="s">
        <v>23</v>
      </c>
      <c r="C41" s="2">
        <f t="shared" si="2"/>
        <v>2.6</v>
      </c>
      <c r="D41" s="2">
        <v>0.26</v>
      </c>
      <c r="E41" s="2">
        <v>10</v>
      </c>
      <c r="F41" s="10">
        <v>40</v>
      </c>
      <c r="G41" s="2" t="s">
        <v>9</v>
      </c>
      <c r="H41" s="2">
        <v>60</v>
      </c>
      <c r="I41" s="2">
        <v>866.2</v>
      </c>
      <c r="J41" s="11">
        <v>1</v>
      </c>
      <c r="K41" s="3">
        <f t="shared" si="3"/>
        <v>2252.12</v>
      </c>
    </row>
    <row r="42" spans="1:11">
      <c r="A42" s="5">
        <v>265</v>
      </c>
      <c r="B42" s="9" t="s">
        <v>24</v>
      </c>
      <c r="C42" s="2">
        <f t="shared" si="2"/>
        <v>3.64</v>
      </c>
      <c r="D42" s="2">
        <v>0.26</v>
      </c>
      <c r="E42" s="2">
        <v>14</v>
      </c>
      <c r="F42" s="10">
        <v>30</v>
      </c>
      <c r="G42" s="2" t="s">
        <v>9</v>
      </c>
      <c r="H42" s="2">
        <v>9</v>
      </c>
      <c r="I42" s="2">
        <v>974.4</v>
      </c>
      <c r="J42" s="11">
        <v>0.59</v>
      </c>
      <c r="K42" s="3">
        <f t="shared" si="3"/>
        <v>2092.62</v>
      </c>
    </row>
    <row r="43" spans="1:11">
      <c r="A43" s="5">
        <v>266</v>
      </c>
      <c r="B43" s="9" t="s">
        <v>24</v>
      </c>
      <c r="C43" s="2">
        <f t="shared" si="2"/>
        <v>5.46</v>
      </c>
      <c r="D43" s="2">
        <v>0.26</v>
      </c>
      <c r="E43" s="2">
        <v>21</v>
      </c>
      <c r="F43" s="10">
        <v>30</v>
      </c>
      <c r="G43" s="2" t="s">
        <v>9</v>
      </c>
      <c r="H43" s="2">
        <v>9</v>
      </c>
      <c r="I43" s="2">
        <v>974.4</v>
      </c>
      <c r="J43" s="11">
        <v>1</v>
      </c>
      <c r="K43" s="3">
        <f t="shared" si="3"/>
        <v>5320.22</v>
      </c>
    </row>
    <row r="44" spans="1:11">
      <c r="A44" s="5">
        <v>267</v>
      </c>
      <c r="B44" s="9" t="s">
        <v>15</v>
      </c>
      <c r="C44" s="2">
        <f t="shared" si="2"/>
        <v>3.64</v>
      </c>
      <c r="D44" s="2">
        <v>0.26</v>
      </c>
      <c r="E44" s="2">
        <v>14</v>
      </c>
      <c r="F44" s="10">
        <v>45</v>
      </c>
      <c r="G44" s="2" t="s">
        <v>9</v>
      </c>
      <c r="H44" s="2">
        <v>34</v>
      </c>
      <c r="I44" s="2">
        <v>943</v>
      </c>
      <c r="J44" s="11">
        <v>1</v>
      </c>
      <c r="K44" s="3">
        <f t="shared" si="3"/>
        <v>3432.52</v>
      </c>
    </row>
    <row r="45" spans="1:11">
      <c r="A45" s="5">
        <v>268</v>
      </c>
      <c r="B45" s="9" t="s">
        <v>15</v>
      </c>
      <c r="C45" s="2">
        <f t="shared" si="2"/>
        <v>1.82</v>
      </c>
      <c r="D45" s="2">
        <v>0.26</v>
      </c>
      <c r="E45" s="2">
        <v>7</v>
      </c>
      <c r="F45" s="10">
        <v>45</v>
      </c>
      <c r="G45" s="2" t="s">
        <v>9</v>
      </c>
      <c r="H45" s="2">
        <v>22</v>
      </c>
      <c r="I45" s="2">
        <v>964.2</v>
      </c>
      <c r="J45" s="11">
        <v>0.73</v>
      </c>
      <c r="K45" s="3">
        <f t="shared" si="3"/>
        <v>1281.03</v>
      </c>
    </row>
    <row r="46" spans="1:11">
      <c r="A46" s="5">
        <v>269</v>
      </c>
      <c r="B46" s="9" t="s">
        <v>25</v>
      </c>
      <c r="C46" s="2">
        <f t="shared" si="2"/>
        <v>5.46</v>
      </c>
      <c r="D46" s="2">
        <v>0.26</v>
      </c>
      <c r="E46" s="2">
        <v>21</v>
      </c>
      <c r="F46" s="10">
        <v>40</v>
      </c>
      <c r="G46" s="2" t="s">
        <v>9</v>
      </c>
      <c r="H46" s="2">
        <v>25</v>
      </c>
      <c r="I46" s="2">
        <v>966</v>
      </c>
      <c r="J46" s="11">
        <v>1</v>
      </c>
      <c r="K46" s="3">
        <f t="shared" si="3"/>
        <v>5274.36</v>
      </c>
    </row>
    <row r="47" spans="1:11">
      <c r="A47" s="5">
        <v>270</v>
      </c>
      <c r="B47" s="9" t="s">
        <v>26</v>
      </c>
      <c r="C47" s="2">
        <f t="shared" si="2"/>
        <v>5.46</v>
      </c>
      <c r="D47" s="2">
        <v>0.26</v>
      </c>
      <c r="E47" s="2">
        <v>21</v>
      </c>
      <c r="F47" s="10">
        <v>40</v>
      </c>
      <c r="G47" s="2" t="s">
        <v>9</v>
      </c>
      <c r="H47" s="2">
        <v>13</v>
      </c>
      <c r="I47" s="2">
        <v>979.6</v>
      </c>
      <c r="J47" s="11">
        <v>1</v>
      </c>
      <c r="K47" s="3">
        <f t="shared" si="3"/>
        <v>5348.61</v>
      </c>
    </row>
    <row r="48" spans="1:11">
      <c r="A48" s="5">
        <v>271</v>
      </c>
      <c r="B48" s="9" t="s">
        <v>27</v>
      </c>
      <c r="C48" s="2">
        <f t="shared" si="2"/>
        <v>5.46</v>
      </c>
      <c r="D48" s="2">
        <v>0.26</v>
      </c>
      <c r="E48" s="2">
        <v>21</v>
      </c>
      <c r="F48" s="10">
        <v>40</v>
      </c>
      <c r="G48" s="2" t="s">
        <v>9</v>
      </c>
      <c r="H48" s="2">
        <v>23</v>
      </c>
      <c r="I48" s="2">
        <v>968.8</v>
      </c>
      <c r="J48" s="11">
        <v>1</v>
      </c>
      <c r="K48" s="3">
        <f t="shared" si="3"/>
        <v>5289.64</v>
      </c>
    </row>
    <row r="49" spans="1:11">
      <c r="A49" s="5">
        <v>272</v>
      </c>
      <c r="B49" s="9" t="s">
        <v>28</v>
      </c>
      <c r="C49" s="2">
        <f t="shared" si="2"/>
        <v>5.46</v>
      </c>
      <c r="D49" s="2">
        <v>0.26</v>
      </c>
      <c r="E49" s="2">
        <v>21</v>
      </c>
      <c r="F49" s="10">
        <v>40</v>
      </c>
      <c r="G49" s="2" t="s">
        <v>9</v>
      </c>
      <c r="H49" s="2">
        <v>41.5</v>
      </c>
      <c r="I49" s="2">
        <v>932.4</v>
      </c>
      <c r="J49" s="11">
        <v>1</v>
      </c>
      <c r="K49" s="3">
        <f t="shared" si="3"/>
        <v>5090.8999999999996</v>
      </c>
    </row>
    <row r="50" spans="1:11">
      <c r="A50" s="5">
        <v>273</v>
      </c>
      <c r="B50" s="9" t="s">
        <v>29</v>
      </c>
      <c r="C50" s="2">
        <f t="shared" si="2"/>
        <v>3.64</v>
      </c>
      <c r="D50" s="2">
        <v>0.26</v>
      </c>
      <c r="E50" s="2">
        <v>14</v>
      </c>
      <c r="F50" s="10">
        <v>45</v>
      </c>
      <c r="G50" s="2" t="s">
        <v>9</v>
      </c>
      <c r="H50" s="2">
        <v>11</v>
      </c>
      <c r="I50" s="2">
        <v>976.2</v>
      </c>
      <c r="J50" s="11">
        <v>0.59</v>
      </c>
      <c r="K50" s="3">
        <f t="shared" si="3"/>
        <v>2096.48</v>
      </c>
    </row>
    <row r="51" spans="1:11">
      <c r="A51" s="5">
        <v>274</v>
      </c>
      <c r="B51" s="9" t="s">
        <v>29</v>
      </c>
      <c r="C51" s="2">
        <f t="shared" si="2"/>
        <v>1.82</v>
      </c>
      <c r="D51" s="2">
        <v>0.26</v>
      </c>
      <c r="E51" s="2">
        <v>7</v>
      </c>
      <c r="F51" s="10">
        <v>45</v>
      </c>
      <c r="G51" s="2" t="s">
        <v>9</v>
      </c>
      <c r="H51" s="2">
        <v>11</v>
      </c>
      <c r="I51" s="2">
        <v>976.2</v>
      </c>
      <c r="J51" s="11">
        <v>0.73</v>
      </c>
      <c r="K51" s="3">
        <f t="shared" si="3"/>
        <v>1296.97</v>
      </c>
    </row>
    <row r="52" spans="1:11">
      <c r="A52" s="5">
        <v>275</v>
      </c>
      <c r="B52" s="9" t="s">
        <v>29</v>
      </c>
      <c r="C52" s="2">
        <f t="shared" si="2"/>
        <v>3.64</v>
      </c>
      <c r="D52" s="2">
        <v>0.26</v>
      </c>
      <c r="E52" s="2">
        <v>14</v>
      </c>
      <c r="F52" s="10">
        <v>45</v>
      </c>
      <c r="G52" s="2" t="s">
        <v>9</v>
      </c>
      <c r="H52" s="2">
        <v>11</v>
      </c>
      <c r="I52" s="2">
        <v>976.2</v>
      </c>
      <c r="J52" s="11">
        <v>1</v>
      </c>
      <c r="K52" s="3">
        <f t="shared" si="3"/>
        <v>3553.36</v>
      </c>
    </row>
    <row r="53" spans="1:11">
      <c r="A53" s="5">
        <v>276</v>
      </c>
      <c r="B53" s="9" t="s">
        <v>30</v>
      </c>
      <c r="C53" s="2">
        <f t="shared" si="2"/>
        <v>4.68</v>
      </c>
      <c r="D53" s="2">
        <v>0.26</v>
      </c>
      <c r="E53" s="2">
        <v>18</v>
      </c>
      <c r="F53" s="10">
        <v>22.5</v>
      </c>
      <c r="G53" s="2" t="s">
        <v>9</v>
      </c>
      <c r="H53" s="2">
        <v>27</v>
      </c>
      <c r="I53" s="2">
        <v>940.5</v>
      </c>
      <c r="J53" s="11">
        <v>1</v>
      </c>
      <c r="K53" s="3">
        <f t="shared" si="3"/>
        <v>4401.54</v>
      </c>
    </row>
    <row r="54" spans="1:11">
      <c r="A54" s="5">
        <v>277</v>
      </c>
      <c r="B54" s="9" t="s">
        <v>31</v>
      </c>
      <c r="C54" s="2">
        <f t="shared" si="2"/>
        <v>4.68</v>
      </c>
      <c r="D54" s="2">
        <v>0.26</v>
      </c>
      <c r="E54" s="2">
        <v>18</v>
      </c>
      <c r="F54" s="10">
        <v>22.5</v>
      </c>
      <c r="G54" s="2" t="s">
        <v>9</v>
      </c>
      <c r="H54" s="2">
        <v>64</v>
      </c>
      <c r="I54" s="2">
        <v>874.8</v>
      </c>
      <c r="J54" s="11">
        <v>1</v>
      </c>
      <c r="K54" s="3">
        <f t="shared" si="3"/>
        <v>4094.06</v>
      </c>
    </row>
    <row r="55" spans="1:11">
      <c r="A55" s="5">
        <v>278</v>
      </c>
      <c r="B55" s="9" t="s">
        <v>32</v>
      </c>
      <c r="C55" s="2">
        <f t="shared" si="2"/>
        <v>2.6</v>
      </c>
      <c r="D55" s="2">
        <v>0.26</v>
      </c>
      <c r="E55" s="2">
        <v>10</v>
      </c>
      <c r="F55" s="10">
        <v>40</v>
      </c>
      <c r="G55" s="2" t="s">
        <v>9</v>
      </c>
      <c r="H55" s="2">
        <v>22</v>
      </c>
      <c r="I55" s="2">
        <v>970.2</v>
      </c>
      <c r="J55" s="11">
        <v>1</v>
      </c>
      <c r="K55" s="3">
        <f t="shared" si="3"/>
        <v>2522.52</v>
      </c>
    </row>
    <row r="56" spans="1:11">
      <c r="A56" s="5">
        <v>279</v>
      </c>
      <c r="B56" s="9" t="s">
        <v>32</v>
      </c>
      <c r="C56" s="2">
        <f t="shared" si="2"/>
        <v>2.6</v>
      </c>
      <c r="D56" s="2">
        <v>0.26</v>
      </c>
      <c r="E56" s="2">
        <v>10</v>
      </c>
      <c r="F56" s="10">
        <v>40</v>
      </c>
      <c r="G56" s="2" t="s">
        <v>9</v>
      </c>
      <c r="H56" s="2">
        <v>22</v>
      </c>
      <c r="I56" s="2">
        <v>970.2</v>
      </c>
      <c r="J56" s="11">
        <v>1</v>
      </c>
      <c r="K56" s="3">
        <f t="shared" si="3"/>
        <v>2522.52</v>
      </c>
    </row>
    <row r="57" spans="1:11">
      <c r="A57" s="5">
        <v>280</v>
      </c>
      <c r="B57" s="9" t="s">
        <v>32</v>
      </c>
      <c r="C57" s="2">
        <f t="shared" si="2"/>
        <v>2.6</v>
      </c>
      <c r="D57" s="2">
        <v>0.26</v>
      </c>
      <c r="E57" s="2">
        <v>10</v>
      </c>
      <c r="F57" s="10">
        <v>40</v>
      </c>
      <c r="G57" s="2" t="s">
        <v>9</v>
      </c>
      <c r="H57" s="2">
        <v>22</v>
      </c>
      <c r="I57" s="2">
        <v>970.2</v>
      </c>
      <c r="J57" s="11">
        <v>1</v>
      </c>
      <c r="K57" s="3">
        <f t="shared" si="3"/>
        <v>2522.52</v>
      </c>
    </row>
    <row r="58" spans="1:11">
      <c r="A58" s="5">
        <v>281</v>
      </c>
      <c r="B58" s="9" t="s">
        <v>33</v>
      </c>
      <c r="C58" s="2">
        <f t="shared" si="2"/>
        <v>4.16</v>
      </c>
      <c r="D58" s="2">
        <v>0.26</v>
      </c>
      <c r="E58" s="2">
        <v>16</v>
      </c>
      <c r="F58" s="10">
        <v>45</v>
      </c>
      <c r="G58" s="2" t="s">
        <v>6</v>
      </c>
      <c r="H58" s="2">
        <v>1</v>
      </c>
      <c r="I58" s="2">
        <v>980</v>
      </c>
      <c r="J58" s="11">
        <v>1</v>
      </c>
      <c r="K58" s="3">
        <f t="shared" si="3"/>
        <v>4076.8</v>
      </c>
    </row>
    <row r="59" spans="1:11" s="7" customFormat="1">
      <c r="A59" s="5">
        <v>282</v>
      </c>
      <c r="B59" s="9" t="s">
        <v>33</v>
      </c>
      <c r="C59" s="2">
        <f t="shared" si="2"/>
        <v>2.08</v>
      </c>
      <c r="D59" s="2">
        <v>0.26</v>
      </c>
      <c r="E59" s="2">
        <v>8</v>
      </c>
      <c r="F59" s="10">
        <v>45</v>
      </c>
      <c r="G59" s="2" t="s">
        <v>6</v>
      </c>
      <c r="H59" s="2">
        <v>1</v>
      </c>
      <c r="I59" s="2">
        <v>980</v>
      </c>
      <c r="J59" s="11">
        <v>0.8</v>
      </c>
      <c r="K59" s="3">
        <f t="shared" si="3"/>
        <v>1630.72</v>
      </c>
    </row>
    <row r="60" spans="1:11">
      <c r="A60" s="5">
        <v>283</v>
      </c>
      <c r="B60" s="9" t="s">
        <v>33</v>
      </c>
      <c r="C60" s="2">
        <f t="shared" si="2"/>
        <v>4.16</v>
      </c>
      <c r="D60" s="2">
        <v>0.26</v>
      </c>
      <c r="E60" s="2">
        <v>16</v>
      </c>
      <c r="F60" s="10">
        <v>45</v>
      </c>
      <c r="G60" s="2" t="s">
        <v>6</v>
      </c>
      <c r="H60" s="2">
        <v>1</v>
      </c>
      <c r="I60" s="2">
        <v>980</v>
      </c>
      <c r="J60" s="11">
        <v>0.51</v>
      </c>
      <c r="K60" s="3">
        <f t="shared" si="3"/>
        <v>2079.16</v>
      </c>
    </row>
    <row r="61" spans="1:11">
      <c r="A61" s="5">
        <v>284</v>
      </c>
      <c r="B61" s="9" t="s">
        <v>34</v>
      </c>
      <c r="C61" s="2">
        <f t="shared" si="2"/>
        <v>3.64</v>
      </c>
      <c r="D61" s="2">
        <v>0.26</v>
      </c>
      <c r="E61" s="2">
        <v>14</v>
      </c>
      <c r="F61" s="10">
        <v>45</v>
      </c>
      <c r="G61" s="2" t="s">
        <v>9</v>
      </c>
      <c r="H61" s="2">
        <v>9</v>
      </c>
      <c r="I61" s="2">
        <v>977.6</v>
      </c>
      <c r="J61" s="11">
        <v>1</v>
      </c>
      <c r="K61" s="3">
        <f t="shared" si="3"/>
        <v>3558.46</v>
      </c>
    </row>
    <row r="62" spans="1:11">
      <c r="A62" s="5">
        <v>285</v>
      </c>
      <c r="B62" s="9" t="s">
        <v>34</v>
      </c>
      <c r="C62" s="2">
        <f t="shared" si="2"/>
        <v>1.82</v>
      </c>
      <c r="D62" s="2">
        <v>0.26</v>
      </c>
      <c r="E62" s="2">
        <v>7</v>
      </c>
      <c r="F62" s="10">
        <v>45</v>
      </c>
      <c r="G62" s="2" t="s">
        <v>9</v>
      </c>
      <c r="H62" s="2">
        <v>9</v>
      </c>
      <c r="I62" s="2">
        <v>977.6</v>
      </c>
      <c r="J62" s="11">
        <v>0.77</v>
      </c>
      <c r="K62" s="3">
        <f t="shared" si="3"/>
        <v>1370</v>
      </c>
    </row>
    <row r="63" spans="1:11">
      <c r="A63" s="5">
        <v>286</v>
      </c>
      <c r="B63" s="9" t="s">
        <v>34</v>
      </c>
      <c r="C63" s="2">
        <f t="shared" si="2"/>
        <v>3.64</v>
      </c>
      <c r="D63" s="2">
        <v>0.26</v>
      </c>
      <c r="E63" s="2">
        <v>14</v>
      </c>
      <c r="F63" s="10">
        <v>45</v>
      </c>
      <c r="G63" s="2" t="s">
        <v>9</v>
      </c>
      <c r="H63" s="2">
        <v>9</v>
      </c>
      <c r="I63" s="2">
        <v>977.6</v>
      </c>
      <c r="J63" s="11">
        <v>0.55000000000000004</v>
      </c>
      <c r="K63" s="3">
        <f t="shared" si="3"/>
        <v>1957.15</v>
      </c>
    </row>
    <row r="64" spans="1:11">
      <c r="A64" s="5">
        <v>287</v>
      </c>
      <c r="B64" s="9" t="s">
        <v>14</v>
      </c>
      <c r="C64" s="2">
        <f t="shared" si="2"/>
        <v>3.64</v>
      </c>
      <c r="D64" s="2">
        <v>0.26</v>
      </c>
      <c r="E64" s="2">
        <v>14</v>
      </c>
      <c r="F64" s="10">
        <v>45</v>
      </c>
      <c r="G64" s="2" t="s">
        <v>9</v>
      </c>
      <c r="H64" s="2">
        <v>14</v>
      </c>
      <c r="I64" s="2">
        <v>973.8</v>
      </c>
      <c r="J64" s="11">
        <v>0.65</v>
      </c>
      <c r="K64" s="3">
        <f t="shared" si="3"/>
        <v>2304.0100000000002</v>
      </c>
    </row>
    <row r="65" spans="1:11">
      <c r="A65" s="5">
        <v>288</v>
      </c>
      <c r="B65" s="9" t="s">
        <v>35</v>
      </c>
      <c r="C65" s="2">
        <f t="shared" si="2"/>
        <v>3.9000000000000004</v>
      </c>
      <c r="D65" s="2">
        <v>0.26</v>
      </c>
      <c r="E65" s="2">
        <v>15</v>
      </c>
      <c r="F65" s="10">
        <v>22.5</v>
      </c>
      <c r="G65" s="2" t="s">
        <v>6</v>
      </c>
      <c r="H65" s="2">
        <v>36</v>
      </c>
      <c r="I65" s="2">
        <v>929</v>
      </c>
      <c r="J65" s="11">
        <v>1</v>
      </c>
      <c r="K65" s="3">
        <f t="shared" si="3"/>
        <v>3623.1</v>
      </c>
    </row>
    <row r="66" spans="1:11">
      <c r="A66" s="5">
        <v>289</v>
      </c>
      <c r="B66" s="9" t="s">
        <v>36</v>
      </c>
      <c r="C66" s="2">
        <f t="shared" si="2"/>
        <v>3.9000000000000004</v>
      </c>
      <c r="D66" s="2">
        <v>0.26</v>
      </c>
      <c r="E66" s="2">
        <v>15</v>
      </c>
      <c r="F66" s="10">
        <v>22.5</v>
      </c>
      <c r="G66" s="2" t="s">
        <v>6</v>
      </c>
      <c r="H66" s="2">
        <v>36</v>
      </c>
      <c r="I66" s="2">
        <v>929</v>
      </c>
      <c r="J66" s="11">
        <v>1</v>
      </c>
      <c r="K66" s="3">
        <f t="shared" si="3"/>
        <v>3623.1</v>
      </c>
    </row>
    <row r="67" spans="1:11">
      <c r="A67" s="5">
        <v>290</v>
      </c>
      <c r="B67" s="9" t="s">
        <v>37</v>
      </c>
      <c r="C67" s="2">
        <f t="shared" si="2"/>
        <v>3.64</v>
      </c>
      <c r="D67" s="2">
        <v>0.26</v>
      </c>
      <c r="E67" s="2">
        <v>14</v>
      </c>
      <c r="F67" s="10">
        <v>45</v>
      </c>
      <c r="G67" s="2" t="s">
        <v>9</v>
      </c>
      <c r="H67" s="2">
        <v>30</v>
      </c>
      <c r="I67" s="2">
        <v>951</v>
      </c>
      <c r="J67" s="11">
        <v>0.59</v>
      </c>
      <c r="K67" s="3">
        <f t="shared" si="3"/>
        <v>2042.36</v>
      </c>
    </row>
    <row r="68" spans="1:11">
      <c r="A68" s="5">
        <v>291</v>
      </c>
      <c r="B68" s="9" t="s">
        <v>37</v>
      </c>
      <c r="C68" s="2">
        <f t="shared" si="2"/>
        <v>3.64</v>
      </c>
      <c r="D68" s="2">
        <v>0.26</v>
      </c>
      <c r="E68" s="2">
        <v>14</v>
      </c>
      <c r="F68" s="10">
        <v>45</v>
      </c>
      <c r="G68" s="2" t="s">
        <v>9</v>
      </c>
      <c r="H68" s="2">
        <v>30</v>
      </c>
      <c r="I68" s="2">
        <v>951</v>
      </c>
      <c r="J68" s="11">
        <v>1</v>
      </c>
      <c r="K68" s="3">
        <f t="shared" si="3"/>
        <v>3461.64</v>
      </c>
    </row>
    <row r="69" spans="1:11">
      <c r="A69" s="5">
        <v>293</v>
      </c>
      <c r="B69" s="9" t="s">
        <v>38</v>
      </c>
      <c r="C69" s="2">
        <f t="shared" si="2"/>
        <v>2.6</v>
      </c>
      <c r="D69" s="2">
        <v>0.26</v>
      </c>
      <c r="E69" s="2">
        <v>10</v>
      </c>
      <c r="F69" s="10">
        <v>40</v>
      </c>
      <c r="G69" s="2" t="s">
        <v>9</v>
      </c>
      <c r="H69" s="2">
        <v>22</v>
      </c>
      <c r="I69" s="2">
        <v>970.2</v>
      </c>
      <c r="J69" s="11">
        <v>1</v>
      </c>
      <c r="K69" s="3">
        <f t="shared" si="3"/>
        <v>2522.52</v>
      </c>
    </row>
    <row r="70" spans="1:11">
      <c r="A70" s="5">
        <v>294</v>
      </c>
      <c r="B70" s="9" t="s">
        <v>38</v>
      </c>
      <c r="C70" s="2">
        <f t="shared" ref="C70:C73" si="4">+D70*E70</f>
        <v>2.6</v>
      </c>
      <c r="D70" s="2">
        <v>0.26</v>
      </c>
      <c r="E70" s="2">
        <v>10</v>
      </c>
      <c r="F70" s="10">
        <v>40</v>
      </c>
      <c r="G70" s="2" t="s">
        <v>9</v>
      </c>
      <c r="H70" s="2">
        <v>22</v>
      </c>
      <c r="I70" s="2">
        <v>949</v>
      </c>
      <c r="J70" s="11">
        <v>1</v>
      </c>
      <c r="K70" s="3">
        <f t="shared" ref="K70:K73" si="5">ROUNDDOWN((I70*C70*J70),2)</f>
        <v>2467.4</v>
      </c>
    </row>
    <row r="71" spans="1:11">
      <c r="A71" s="5">
        <v>295</v>
      </c>
      <c r="B71" s="9" t="s">
        <v>38</v>
      </c>
      <c r="C71" s="2">
        <f t="shared" si="4"/>
        <v>2.6</v>
      </c>
      <c r="D71" s="2">
        <v>0.26</v>
      </c>
      <c r="E71" s="2">
        <v>10</v>
      </c>
      <c r="F71" s="10">
        <v>40</v>
      </c>
      <c r="G71" s="2" t="s">
        <v>9</v>
      </c>
      <c r="H71" s="2">
        <v>22</v>
      </c>
      <c r="I71" s="2">
        <v>984.4</v>
      </c>
      <c r="J71" s="11">
        <v>1</v>
      </c>
      <c r="K71" s="3">
        <f t="shared" si="5"/>
        <v>2559.44</v>
      </c>
    </row>
    <row r="72" spans="1:11">
      <c r="A72" s="5">
        <v>300</v>
      </c>
      <c r="B72" s="9" t="s">
        <v>39</v>
      </c>
      <c r="C72" s="2">
        <f t="shared" si="4"/>
        <v>4.16</v>
      </c>
      <c r="D72" s="2">
        <v>0.26</v>
      </c>
      <c r="E72" s="2">
        <v>16</v>
      </c>
      <c r="F72" s="10">
        <v>40</v>
      </c>
      <c r="G72" s="2" t="s">
        <v>9</v>
      </c>
      <c r="H72" s="2">
        <v>3</v>
      </c>
      <c r="I72" s="2">
        <v>891.2</v>
      </c>
      <c r="J72" s="11">
        <v>1</v>
      </c>
      <c r="K72" s="3">
        <f t="shared" si="5"/>
        <v>3707.39</v>
      </c>
    </row>
    <row r="73" spans="1:11">
      <c r="A73" s="12" t="s">
        <v>40</v>
      </c>
      <c r="B73" s="2" t="s">
        <v>41</v>
      </c>
      <c r="C73" s="2">
        <f t="shared" si="4"/>
        <v>3.12</v>
      </c>
      <c r="D73" s="2">
        <v>0.26</v>
      </c>
      <c r="E73" s="2">
        <f>4*3</f>
        <v>12</v>
      </c>
      <c r="F73" s="10">
        <v>10</v>
      </c>
      <c r="G73" s="2" t="s">
        <v>9</v>
      </c>
      <c r="H73" s="2">
        <v>22</v>
      </c>
      <c r="I73" s="2">
        <v>891.2</v>
      </c>
      <c r="J73" s="11">
        <v>1</v>
      </c>
      <c r="K73" s="3">
        <f t="shared" si="5"/>
        <v>2780.54</v>
      </c>
    </row>
    <row r="74" spans="1:11">
      <c r="A74" s="14" t="s">
        <v>44</v>
      </c>
      <c r="B74" s="15"/>
      <c r="C74" s="13">
        <f>SUBTOTAL(109,Table1[Proposed System Size (kWp)])</f>
        <v>241.79999999999984</v>
      </c>
      <c r="D74" s="13"/>
      <c r="E74" s="13">
        <f>SUBTOTAL(109,Table1[No. Modules])</f>
        <v>930</v>
      </c>
      <c r="F74" s="16"/>
      <c r="G74" s="13"/>
      <c r="H74" s="13"/>
      <c r="I74" s="13"/>
      <c r="J74" s="17"/>
      <c r="K74" s="18">
        <f>SUBTOTAL(109,Table1[Estimated Annual Output
(kWh/yr)])</f>
        <v>200135.09</v>
      </c>
    </row>
  </sheetData>
  <conditionalFormatting sqref="A6:K73">
    <cfRule type="expression" dxfId="6" priority="32">
      <formula>$M6="commissioned"</formula>
    </cfRule>
    <cfRule type="expression" dxfId="5" priority="33">
      <formula>$M6="Hooks Installed"</formula>
    </cfRule>
    <cfRule type="expression" dxfId="4" priority="34">
      <formula>$M6="O&amp;M Manual"</formula>
    </cfRule>
    <cfRule type="expression" dxfId="3" priority="35">
      <formula>$M6="MCS Certificate"</formula>
    </cfRule>
    <cfRule type="expression" dxfId="2" priority="36">
      <formula>$M6="Electrical Works"</formula>
    </cfRule>
    <cfRule type="expression" dxfId="1" priority="37">
      <formula>$M6="Roof Works"</formula>
    </cfRule>
    <cfRule type="expression" dxfId="0" priority="38">
      <formula>$M6="Call Up"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Rikki Baker</dc:creator>
  <cp:lastModifiedBy>Rikki Baker</cp:lastModifiedBy>
  <dcterms:created xsi:type="dcterms:W3CDTF">2016-11-25T09:42:33Z</dcterms:created>
  <dcterms:modified xsi:type="dcterms:W3CDTF">2017-10-23T08:22:50Z</dcterms:modified>
</cp:coreProperties>
</file>