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benjamin.smith\Desktop\"/>
    </mc:Choice>
  </mc:AlternateContent>
  <bookViews>
    <workbookView xWindow="0" yWindow="0" windowWidth="24000" windowHeight="9375"/>
  </bookViews>
  <sheets>
    <sheet name="Infrastructure" sheetId="1" r:id="rId1"/>
    <sheet name="Residential" sheetId="2" r:id="rId2"/>
    <sheet name="Employment" sheetId="3" r:id="rId3"/>
    <sheet name="Retail" sheetId="8" r:id="rId4"/>
    <sheet name="Schools" sheetId="4" r:id="rId5"/>
    <sheet name="Drop_downs" sheetId="7" r:id="rId6"/>
  </sheets>
  <externalReferences>
    <externalReference r:id="rId7"/>
    <externalReference r:id="rId8"/>
    <externalReference r:id="rId9"/>
  </externalReferences>
  <definedNames>
    <definedName name="_xlnm._FilterDatabase" localSheetId="2" hidden="1">Employment!#REF!</definedName>
    <definedName name="_xlnm._FilterDatabase" localSheetId="0" hidden="1">Infrastructure!#REF!</definedName>
    <definedName name="_xlnm._FilterDatabase" localSheetId="1" hidden="1">Residential!#REF!</definedName>
    <definedName name="_xlnm._FilterDatabase" localSheetId="4" hidden="1">Schools!#REF!</definedName>
    <definedName name="Certainty" localSheetId="5">Table1[[#All],[Certainty]]</definedName>
    <definedName name="Certainty">#REF!</definedName>
    <definedName name="Dev_Type" localSheetId="5">Table4[[#All],[Dev_Type]]</definedName>
    <definedName name="Dev_Type">#REF!</definedName>
    <definedName name="Employment" localSheetId="4">#REF!</definedName>
    <definedName name="Employment">#REF!</definedName>
    <definedName name="Included" localSheetId="5">#REF!</definedName>
    <definedName name="Included" localSheetId="2">#REF!</definedName>
    <definedName name="Included" localSheetId="1">#REF!</definedName>
    <definedName name="Included" localSheetId="4">#REF!</definedName>
    <definedName name="Included">#REF!</definedName>
    <definedName name="S1_AM_In" localSheetId="5">'[1]Vehicle Trips'!#REF!</definedName>
    <definedName name="S1_AM_In" localSheetId="2">'[1]Vehicle Trips'!#REF!</definedName>
    <definedName name="S1_AM_In" localSheetId="1">'[1]Vehicle Trips'!#REF!</definedName>
    <definedName name="S1_AM_In" localSheetId="4">'[1]Vehicle Trips'!#REF!</definedName>
    <definedName name="S1_AM_In">'[1]Vehicle Trips'!#REF!</definedName>
    <definedName name="S1_AM_Out" localSheetId="2">'[1]Vehicle Trips'!#REF!</definedName>
    <definedName name="S1_AM_Out" localSheetId="1">'[1]Vehicle Trips'!#REF!</definedName>
    <definedName name="S1_AM_Out" localSheetId="4">'[1]Vehicle Trips'!#REF!</definedName>
    <definedName name="S1_AM_Out">'[1]Vehicle Trips'!#REF!</definedName>
    <definedName name="S1_PM_In" localSheetId="2">'[1]Vehicle Trips'!#REF!</definedName>
    <definedName name="S1_PM_In" localSheetId="1">'[1]Vehicle Trips'!#REF!</definedName>
    <definedName name="S1_PM_In" localSheetId="4">'[1]Vehicle Trips'!#REF!</definedName>
    <definedName name="S1_PM_In">'[1]Vehicle Trips'!#REF!</definedName>
    <definedName name="S1_PM_Out" localSheetId="2">'[1]Vehicle Trips'!#REF!</definedName>
    <definedName name="S1_PM_Out" localSheetId="1">'[1]Vehicle Trips'!#REF!</definedName>
    <definedName name="S1_PM_Out" localSheetId="4">'[1]Vehicle Trips'!#REF!</definedName>
    <definedName name="S1_PM_Out">'[1]Vehicle Trips'!#REF!</definedName>
    <definedName name="S1_Wards" localSheetId="2">'[1]Vehicle Trips'!#REF!</definedName>
    <definedName name="S1_Wards" localSheetId="1">'[1]Vehicle Trips'!#REF!</definedName>
    <definedName name="S1_Wards" localSheetId="4">'[1]Vehicle Trips'!#REF!</definedName>
    <definedName name="S1_Wards">'[1]Vehicle Trips'!#REF!</definedName>
    <definedName name="S2_AM_In" localSheetId="2">'[1]Vehicle Trips'!#REF!</definedName>
    <definedName name="S2_AM_In" localSheetId="1">'[1]Vehicle Trips'!#REF!</definedName>
    <definedName name="S2_AM_In" localSheetId="4">'[1]Vehicle Trips'!#REF!</definedName>
    <definedName name="S2_AM_In">'[1]Vehicle Trips'!#REF!</definedName>
    <definedName name="S2_AM_Out" localSheetId="2">'[1]Vehicle Trips'!#REF!</definedName>
    <definedName name="S2_AM_Out" localSheetId="1">'[1]Vehicle Trips'!#REF!</definedName>
    <definedName name="S2_AM_Out" localSheetId="4">'[1]Vehicle Trips'!#REF!</definedName>
    <definedName name="S2_AM_Out">'[1]Vehicle Trips'!#REF!</definedName>
    <definedName name="S2_PM_In" localSheetId="2">'[1]Vehicle Trips'!#REF!</definedName>
    <definedName name="S2_PM_In" localSheetId="1">'[1]Vehicle Trips'!#REF!</definedName>
    <definedName name="S2_PM_In" localSheetId="4">'[1]Vehicle Trips'!#REF!</definedName>
    <definedName name="S2_PM_In">'[1]Vehicle Trips'!#REF!</definedName>
    <definedName name="S2_PM_Out" localSheetId="2">'[1]Vehicle Trips'!#REF!</definedName>
    <definedName name="S2_PM_Out" localSheetId="1">'[1]Vehicle Trips'!#REF!</definedName>
    <definedName name="S2_PM_Out" localSheetId="4">'[1]Vehicle Trips'!#REF!</definedName>
    <definedName name="S2_PM_Out">'[1]Vehicle Trips'!#REF!</definedName>
    <definedName name="S2_Wards" localSheetId="2">'[1]Vehicle Trips'!#REF!</definedName>
    <definedName name="S2_Wards" localSheetId="1">'[1]Vehicle Trips'!#REF!</definedName>
    <definedName name="S2_Wards" localSheetId="4">'[1]Vehicle Trips'!#REF!</definedName>
    <definedName name="S2_Wards">'[1]Vehicle Trips'!#REF!</definedName>
    <definedName name="S3_AM_In" localSheetId="2">'[1]Vehicle Trips'!#REF!</definedName>
    <definedName name="S3_AM_In" localSheetId="1">'[1]Vehicle Trips'!#REF!</definedName>
    <definedName name="S3_AM_In" localSheetId="4">'[1]Vehicle Trips'!#REF!</definedName>
    <definedName name="S3_AM_In">'[1]Vehicle Trips'!#REF!</definedName>
    <definedName name="S3_AM_Out" localSheetId="2">'[1]Vehicle Trips'!#REF!</definedName>
    <definedName name="S3_AM_Out" localSheetId="1">'[1]Vehicle Trips'!#REF!</definedName>
    <definedName name="S3_AM_Out" localSheetId="4">'[1]Vehicle Trips'!#REF!</definedName>
    <definedName name="S3_AM_Out">'[1]Vehicle Trips'!#REF!</definedName>
    <definedName name="S3_PM_In" localSheetId="2">'[1]Vehicle Trips'!#REF!</definedName>
    <definedName name="S3_PM_In" localSheetId="1">'[1]Vehicle Trips'!#REF!</definedName>
    <definedName name="S3_PM_In" localSheetId="4">'[1]Vehicle Trips'!#REF!</definedName>
    <definedName name="S3_PM_In">'[1]Vehicle Trips'!#REF!</definedName>
    <definedName name="S3_PM_Out" localSheetId="2">'[1]Vehicle Trips'!#REF!</definedName>
    <definedName name="S3_PM_Out" localSheetId="1">'[1]Vehicle Trips'!#REF!</definedName>
    <definedName name="S3_PM_Out" localSheetId="4">'[1]Vehicle Trips'!#REF!</definedName>
    <definedName name="S3_PM_Out">'[1]Vehicle Trips'!#REF!</definedName>
    <definedName name="S3_Wards" localSheetId="2">'[1]Vehicle Trips'!#REF!</definedName>
    <definedName name="S3_Wards" localSheetId="1">'[1]Vehicle Trips'!#REF!</definedName>
    <definedName name="S3_Wards" localSheetId="4">'[1]Vehicle Trips'!#REF!</definedName>
    <definedName name="S3_Wards">'[1]Vehicle Trips'!#REF!</definedName>
    <definedName name="S4_AM_In" localSheetId="2">'[1]Vehicle Trips'!#REF!</definedName>
    <definedName name="S4_AM_In" localSheetId="1">'[1]Vehicle Trips'!#REF!</definedName>
    <definedName name="S4_AM_In" localSheetId="4">'[1]Vehicle Trips'!#REF!</definedName>
    <definedName name="S4_AM_In">'[1]Vehicle Trips'!#REF!</definedName>
    <definedName name="S4_AM_Out" localSheetId="2">'[1]Vehicle Trips'!#REF!</definedName>
    <definedName name="S4_AM_Out" localSheetId="1">'[1]Vehicle Trips'!#REF!</definedName>
    <definedName name="S4_AM_Out" localSheetId="4">'[1]Vehicle Trips'!#REF!</definedName>
    <definedName name="S4_AM_Out">'[1]Vehicle Trips'!#REF!</definedName>
    <definedName name="S4_PM_In" localSheetId="2">'[1]Vehicle Trips'!#REF!</definedName>
    <definedName name="S4_PM_In" localSheetId="1">'[1]Vehicle Trips'!#REF!</definedName>
    <definedName name="S4_PM_In" localSheetId="4">'[1]Vehicle Trips'!#REF!</definedName>
    <definedName name="S4_PM_In">'[1]Vehicle Trips'!#REF!</definedName>
    <definedName name="S4_PM_Out" localSheetId="2">'[1]Vehicle Trips'!#REF!</definedName>
    <definedName name="S4_PM_Out" localSheetId="1">'[1]Vehicle Trips'!#REF!</definedName>
    <definedName name="S4_PM_Out" localSheetId="4">'[1]Vehicle Trips'!#REF!</definedName>
    <definedName name="S4_PM_Out">'[1]Vehicle Trips'!#REF!</definedName>
    <definedName name="S4_Wards" localSheetId="2">'[1]Vehicle Trips'!#REF!</definedName>
    <definedName name="S4_Wards" localSheetId="1">'[1]Vehicle Trips'!#REF!</definedName>
    <definedName name="S4_Wards" localSheetId="4">'[1]Vehicle Trips'!#REF!</definedName>
    <definedName name="S4_Wards">'[1]Vehicle Trips'!#REF!</definedName>
    <definedName name="Scenario" localSheetId="5">[2]Developments!#REF!</definedName>
    <definedName name="Scenario" localSheetId="2">Employment!#REF!</definedName>
    <definedName name="Scenario" localSheetId="1">Residential!#REF!</definedName>
    <definedName name="Scenario" localSheetId="4">Schools!#REF!</definedName>
    <definedName name="Scenario">Infrastructure!#REF!</definedName>
    <definedName name="Schools" localSheetId="4">'[1]Vehicle Trips'!#REF!</definedName>
    <definedName name="Schools">'[1]Vehicle Trips'!#REF!</definedName>
    <definedName name="Schools1">#REF!</definedName>
    <definedName name="test" localSheetId="5">[3]!Table4[[#All],[Dev_Type]]</definedName>
    <definedName name="test">'[3]1.Development_Scenarios'!#REF!</definedName>
    <definedName name="Z_24631CFE_345B_49FA_9768_727689FB7814_.wvu.Cols" localSheetId="2" hidden="1">Employment!#REF!</definedName>
    <definedName name="Z_24631CFE_345B_49FA_9768_727689FB7814_.wvu.Cols" localSheetId="0" hidden="1">Infrastructure!#REF!,Infrastructure!#REF!</definedName>
    <definedName name="Z_24631CFE_345B_49FA_9768_727689FB7814_.wvu.Cols" localSheetId="1" hidden="1">Residential!$K:$K</definedName>
    <definedName name="Z_24631CFE_345B_49FA_9768_727689FB7814_.wvu.Cols" localSheetId="4" hidden="1">Schools!$I:$I</definedName>
    <definedName name="Z_A46FCCC9_41AC_4ACF_A41B_49540128E4F0_.wvu.Cols" localSheetId="2" hidden="1">Employment!#REF!</definedName>
    <definedName name="Z_A46FCCC9_41AC_4ACF_A41B_49540128E4F0_.wvu.Cols" localSheetId="0" hidden="1">Infrastructure!#REF!</definedName>
    <definedName name="Z_A46FCCC9_41AC_4ACF_A41B_49540128E4F0_.wvu.Cols" localSheetId="1" hidden="1">Residential!$K:$K</definedName>
    <definedName name="Z_A46FCCC9_41AC_4ACF_A41B_49540128E4F0_.wvu.Cols" localSheetId="4" hidden="1">Schools!$I:$I</definedName>
  </definedNames>
  <calcPr calcId="171027"/>
  <customWorkbookViews>
    <customWorkbookView name="Smith, Benjamin - E&amp;E - Personal View" guid="{A46FCCC9-41AC-4ACF-A41B-49540128E4F0}" mergeInterval="0" personalView="1" maximized="1" xWindow="-8" yWindow="-8" windowWidth="1382" windowHeight="744" activeSheetId="4"/>
    <customWorkbookView name="rachael.walker - Personal View" guid="{24631CFE-345B-49FA-9768-727689FB7814}" mergeInterval="0" personalView="1" maximized="1" xWindow="-8" yWindow="-8" windowWidth="1296" windowHeight="1010"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3" l="1"/>
  <c r="G18" i="3" s="1"/>
  <c r="H18" i="3" s="1"/>
  <c r="G13" i="4" l="1"/>
  <c r="G11" i="3" l="1"/>
  <c r="G13" i="3" l="1"/>
  <c r="H13" i="3" s="1"/>
  <c r="H12" i="3"/>
  <c r="G10" i="3"/>
  <c r="H10" i="3" s="1"/>
  <c r="G6" i="3"/>
  <c r="H6" i="3" s="1"/>
</calcChain>
</file>

<file path=xl/sharedStrings.xml><?xml version="1.0" encoding="utf-8"?>
<sst xmlns="http://schemas.openxmlformats.org/spreadsheetml/2006/main" count="699" uniqueCount="360">
  <si>
    <t>Complete by  Year (Units,  100sqm, beds) Cummulative</t>
  </si>
  <si>
    <t>ID</t>
  </si>
  <si>
    <t>Development Name</t>
  </si>
  <si>
    <t>Notes</t>
  </si>
  <si>
    <t>Location</t>
  </si>
  <si>
    <t>Dev Type</t>
  </si>
  <si>
    <t>Total Dev Units/ Area</t>
  </si>
  <si>
    <t>Development Zone</t>
  </si>
  <si>
    <t>Certainty</t>
  </si>
  <si>
    <t>Scheme Dependent</t>
  </si>
  <si>
    <t>C3Dwellings</t>
  </si>
  <si>
    <t>No</t>
  </si>
  <si>
    <t>Inf101</t>
  </si>
  <si>
    <t>Inf102</t>
  </si>
  <si>
    <t>Inf103</t>
  </si>
  <si>
    <t>Inf104</t>
  </si>
  <si>
    <t>Inf105</t>
  </si>
  <si>
    <t>Inf106</t>
  </si>
  <si>
    <t>Inf107</t>
  </si>
  <si>
    <t>Inf108</t>
  </si>
  <si>
    <t>Inf109</t>
  </si>
  <si>
    <t>Inf110</t>
  </si>
  <si>
    <t>Inf111</t>
  </si>
  <si>
    <t>Inf112</t>
  </si>
  <si>
    <t>Inf113</t>
  </si>
  <si>
    <t>Inf114</t>
  </si>
  <si>
    <t>Inf115</t>
  </si>
  <si>
    <t>Inf116</t>
  </si>
  <si>
    <t>Inf117</t>
  </si>
  <si>
    <t>Inf118</t>
  </si>
  <si>
    <t>Inf119</t>
  </si>
  <si>
    <t>Inf120</t>
  </si>
  <si>
    <t>Inf121</t>
  </si>
  <si>
    <t>Inf122</t>
  </si>
  <si>
    <t>Inf123</t>
  </si>
  <si>
    <t>Inf124</t>
  </si>
  <si>
    <t>Inf125</t>
  </si>
  <si>
    <t>Inf126</t>
  </si>
  <si>
    <t>Inf127</t>
  </si>
  <si>
    <t>Inf128</t>
  </si>
  <si>
    <t>Inf129</t>
  </si>
  <si>
    <t>Inf130</t>
  </si>
  <si>
    <t>Inf131</t>
  </si>
  <si>
    <t>Inf132</t>
  </si>
  <si>
    <t>Inf133</t>
  </si>
  <si>
    <t>Inf134</t>
  </si>
  <si>
    <t>Inf135</t>
  </si>
  <si>
    <t xml:space="preserve">London Road level crossing </t>
  </si>
  <si>
    <t>NW Bicester Interim Scheme</t>
  </si>
  <si>
    <t>NW Bicester Infrastructure</t>
  </si>
  <si>
    <t>SE Bic Wretchwick Green</t>
  </si>
  <si>
    <t>SE Bic Additional Area</t>
  </si>
  <si>
    <t xml:space="preserve">Proposed new Garden Town motorway junction </t>
  </si>
  <si>
    <t xml:space="preserve">A41 infrastructure improvements and bus priority </t>
  </si>
  <si>
    <t>Vendee Drive improvements</t>
  </si>
  <si>
    <t xml:space="preserve">Western peripheral corridor: </t>
  </si>
  <si>
    <t xml:space="preserve">Eastern peripheral corridor: </t>
  </si>
  <si>
    <t>Pioneer Road roundabout improvements</t>
  </si>
  <si>
    <t xml:space="preserve">Southern peripheral corridor: </t>
  </si>
  <si>
    <t>London Road level crossing solution</t>
  </si>
  <si>
    <t>Oxford Rd/ Pingle Drive - upgraded signalised access</t>
  </si>
  <si>
    <t>A41/ Neunkirchen Way Roundabout (Rodney House)</t>
  </si>
  <si>
    <t>A41 Oxford Rd/ Boundary Way roundabout improvement scheme</t>
  </si>
  <si>
    <t>Bus Route S5/X5</t>
  </si>
  <si>
    <t>Bus Route E1</t>
  </si>
  <si>
    <t>Bus Route E2</t>
  </si>
  <si>
    <t>Bus Route E3</t>
  </si>
  <si>
    <t>Bus Route 21</t>
  </si>
  <si>
    <t>Bus Route SEB</t>
  </si>
  <si>
    <t>Bus Route GH</t>
  </si>
  <si>
    <t xml:space="preserve">Bus Route 26 </t>
  </si>
  <si>
    <t>Reading – Bedford with a headway of 60 minutes all day;</t>
  </si>
  <si>
    <t>Reading – Milton Keynes with a headway of 60 minutes all day;</t>
  </si>
  <si>
    <t>Bletchley – Milton Keynes with a headway of 60 minutes all day;</t>
  </si>
  <si>
    <t>Milton Keynes – Marylebone with a headway of 60 minutes all day.</t>
  </si>
  <si>
    <t xml:space="preserve">Evergreen3 from Chiltern Railway </t>
  </si>
  <si>
    <t>Name</t>
  </si>
  <si>
    <t>Yes</t>
  </si>
  <si>
    <t>Partial</t>
  </si>
  <si>
    <t>1ph</t>
  </si>
  <si>
    <t>2ph</t>
  </si>
  <si>
    <t>N/A</t>
  </si>
  <si>
    <t>4ph</t>
  </si>
  <si>
    <t>6ph</t>
  </si>
  <si>
    <t>Near Certain</t>
  </si>
  <si>
    <t>Hypothetical</t>
  </si>
  <si>
    <t>More Than Likely</t>
  </si>
  <si>
    <t>Need to confirm this with OCC</t>
  </si>
  <si>
    <t>See MasterPlan</t>
  </si>
  <si>
    <t>Associated Infrastructure</t>
  </si>
  <si>
    <t>Access Arrangements</t>
  </si>
  <si>
    <t>(location to be determined)</t>
  </si>
  <si>
    <t xml:space="preserve">Potential bus priority improvements on A41 from Jn 9 to Boundary Way. </t>
  </si>
  <si>
    <t>To be determined</t>
  </si>
  <si>
    <t>realigning the A4095 Howes Lane, including a new tunnel under the railway</t>
  </si>
  <si>
    <t>improvements to Lord's Lane / B4100 roundabout</t>
  </si>
  <si>
    <t>replace level crossing with road bridge as part of EWR Phase 2 (Charbridge Lane)</t>
  </si>
  <si>
    <t>upgrade the A4421 Charbridge Lane to dual facility plus junction improvements - to Charbridge Lane/ Bicester Rd roundabout</t>
  </si>
  <si>
    <t>upgrade the A4421 Skimmingdish Lane to dual facility plus junction improvements (to A4421/Bicester Rd roundabout)</t>
  </si>
  <si>
    <t>a link through the SE development site to aid connectivity and provide capacity</t>
  </si>
  <si>
    <t>a new south east link road - route options</t>
  </si>
  <si>
    <t>Bicester Village?</t>
  </si>
  <si>
    <t>Inter Urban 8ph (2 pk via Kingsmere) need to change IP</t>
  </si>
  <si>
    <t>NW Bicester NE</t>
  </si>
  <si>
    <t>NW Bicester SE</t>
  </si>
  <si>
    <t>Highfield 2ph</t>
  </si>
  <si>
    <t>SE Bicester 2ph</t>
  </si>
  <si>
    <t>Graven Hill 2ph</t>
  </si>
  <si>
    <t>Kingsmere 2ph</t>
  </si>
  <si>
    <t>East West Rail comprises four new services:</t>
  </si>
  <si>
    <t>consists in the creation of a new service between Oxford and London Marylebone, with a headway of 30 minutes all day.</t>
  </si>
  <si>
    <t>Description</t>
  </si>
  <si>
    <t>Res101</t>
  </si>
  <si>
    <t>Res102</t>
  </si>
  <si>
    <t>Res103</t>
  </si>
  <si>
    <t>Res104</t>
  </si>
  <si>
    <t>Res105</t>
  </si>
  <si>
    <t>Res106</t>
  </si>
  <si>
    <t>Res107</t>
  </si>
  <si>
    <t>Res108</t>
  </si>
  <si>
    <t>Res109</t>
  </si>
  <si>
    <t>Res110</t>
  </si>
  <si>
    <t>Res111</t>
  </si>
  <si>
    <t>Res112</t>
  </si>
  <si>
    <t>Res113</t>
  </si>
  <si>
    <t>Res114</t>
  </si>
  <si>
    <t>Res115</t>
  </si>
  <si>
    <t>Res116</t>
  </si>
  <si>
    <t>Res117</t>
  </si>
  <si>
    <t>Res118</t>
  </si>
  <si>
    <t>OX26 6DU</t>
  </si>
  <si>
    <t>Highways Depot</t>
  </si>
  <si>
    <t>Bicester 13 (Gavray Drive)</t>
  </si>
  <si>
    <t>Bicester 2 (Graven Hill)</t>
  </si>
  <si>
    <t>Kingsmere</t>
  </si>
  <si>
    <t>Land at Skimmingdish Lane</t>
  </si>
  <si>
    <t>Land south of Talisman Road</t>
  </si>
  <si>
    <t>NWB Eco-town Exemplar</t>
  </si>
  <si>
    <t>NWB Phase 2</t>
  </si>
  <si>
    <t>SE Bicester (12) (Wretchwick Green)</t>
  </si>
  <si>
    <t>OX26 6BB</t>
  </si>
  <si>
    <t>Windfall allowance</t>
  </si>
  <si>
    <t>Bessemere Close/Launton Rd</t>
  </si>
  <si>
    <t>Cattlemarket</t>
  </si>
  <si>
    <t>Application (12/00809/F) for demolition of existing community hospital and redevelopment of site to provide a new community hospital and 14 residential units was approved on 27 September 2012.</t>
  </si>
  <si>
    <t>Application (14/00697/F) for 46 dwellings was approved on 9 December 2015.</t>
  </si>
  <si>
    <t>Outline application 09/01592/OUT for 140 dwellings granted on appeal (APP/C3105/A/11/2147212) on 18 August 2011.
Reserved Matters application for 125 dwellings (13/01226/REM) was approved on 13 February 2014.</t>
  </si>
  <si>
    <t>Application (15/00412/F) for redevelopment to form 42 sheltered apartments for the elderly, communal facilities, access, carparking and landscaping was approved on 15 June 2015.</t>
  </si>
  <si>
    <t>Emp101</t>
  </si>
  <si>
    <t>Emp102</t>
  </si>
  <si>
    <t>Emp103</t>
  </si>
  <si>
    <t>Emp104</t>
  </si>
  <si>
    <t>Emp105</t>
  </si>
  <si>
    <t>Emp106</t>
  </si>
  <si>
    <t>Emp107</t>
  </si>
  <si>
    <t>Emp108</t>
  </si>
  <si>
    <t>Emp109</t>
  </si>
  <si>
    <t>Emp110</t>
  </si>
  <si>
    <t>Emp111</t>
  </si>
  <si>
    <t>Emp113</t>
  </si>
  <si>
    <t>NW Bicester</t>
  </si>
  <si>
    <t>Graven Hill</t>
  </si>
  <si>
    <t>Bicester Business Park</t>
  </si>
  <si>
    <t>Bicester Gateway</t>
  </si>
  <si>
    <t>NE Bicester Business Park</t>
  </si>
  <si>
    <t>Wretchwick Green</t>
  </si>
  <si>
    <t>SE Bicester</t>
  </si>
  <si>
    <t>Canalside</t>
  </si>
  <si>
    <t>Land West of M40</t>
  </si>
  <si>
    <t>Land East of M40</t>
  </si>
  <si>
    <t>Former SAPA Site</t>
  </si>
  <si>
    <t>Reasonably Foreseeable</t>
  </si>
  <si>
    <t>B1</t>
  </si>
  <si>
    <t>B1/B2/B8</t>
  </si>
  <si>
    <t>B1(c)/B8</t>
  </si>
  <si>
    <t>B8</t>
  </si>
  <si>
    <t>Town centre/commercial uses (not including B use classes)</t>
  </si>
  <si>
    <t>Bic 10</t>
  </si>
  <si>
    <t>Bic 11</t>
  </si>
  <si>
    <t>Bic 12</t>
  </si>
  <si>
    <t>Bic 12: Symetry Park</t>
  </si>
  <si>
    <t>Ban 1</t>
  </si>
  <si>
    <t>Ban 6</t>
  </si>
  <si>
    <t>Ban 15</t>
  </si>
  <si>
    <t>Bic 3</t>
  </si>
  <si>
    <t>Sch101</t>
  </si>
  <si>
    <t>Sch102</t>
  </si>
  <si>
    <t>Sch103</t>
  </si>
  <si>
    <t>Sch104</t>
  </si>
  <si>
    <t>Sch105</t>
  </si>
  <si>
    <t>Sch106</t>
  </si>
  <si>
    <t>Sch107</t>
  </si>
  <si>
    <t>Sch108</t>
  </si>
  <si>
    <t>Sch109</t>
  </si>
  <si>
    <t>Bicester – SW (Kingsmere)</t>
  </si>
  <si>
    <t>Bicester –  SW (Kingsmere)</t>
  </si>
  <si>
    <t>Bicester – S (Graven Hill)</t>
  </si>
  <si>
    <t>Bicester – NW (Ecotown)</t>
  </si>
  <si>
    <t>Bicester –  NW (Ecotown)</t>
  </si>
  <si>
    <t>Bicester – SE</t>
  </si>
  <si>
    <t>Longfield</t>
  </si>
  <si>
    <t>Launton</t>
  </si>
  <si>
    <t>St Edburgs</t>
  </si>
  <si>
    <t>600-place secondary</t>
  </si>
  <si>
    <t>Primary – prob 2fe</t>
  </si>
  <si>
    <t>Primary – 2-3fe</t>
  </si>
  <si>
    <t>3-4 primaries</t>
  </si>
  <si>
    <t>Secondary – size tbc</t>
  </si>
  <si>
    <t>Primary – 2fe?</t>
  </si>
  <si>
    <t xml:space="preserve">Primary </t>
  </si>
  <si>
    <t>Primary</t>
  </si>
  <si>
    <t>Due to open 2019</t>
  </si>
  <si>
    <t>Possibly +420 places, most likely after 2021 but by 2026</t>
  </si>
  <si>
    <t>Possibly +210 places by 2021 and another +420 places by 2026</t>
  </si>
  <si>
    <t>+210 places in 2017; probably another +210 places by 2021; by 2026 say another +420 places;  another +420 places possible by 2031 or might be later.  </t>
  </si>
  <si>
    <t>Assume +600 by 2026; possibly another +600 by 2031</t>
  </si>
  <si>
    <t>Longfield increase this year from 1.5fe to 2fe</t>
  </si>
  <si>
    <t>Launton is looking at going up from 175 to 210 places from 2017, subject to consultation</t>
  </si>
  <si>
    <t xml:space="preserve">St Edburg’s is now 2fe in its new location, with actual pupil numbers still to rise. </t>
  </si>
  <si>
    <t>Infrastructure</t>
  </si>
  <si>
    <t>Closure time was a total of 16 minutes during the 2016 base surveys. Do Minimum to assume total closure every hour for 31 minutes from 2026.</t>
  </si>
  <si>
    <t>Bus Route 25A (Now renamed 250)</t>
  </si>
  <si>
    <t xml:space="preserve">Bicester Community Hospital </t>
  </si>
  <si>
    <t>A strategic allocation in the adopted Local Plan 2011-2031 for 300 dwellings (Bicester 13).
HELAA273.  Application (15/00837/OUT) for 180 dwellings was received on 11/5/2015 and is at appeal.</t>
  </si>
  <si>
    <t>Note</t>
  </si>
  <si>
    <t>300 dwellings should be applied in a 2031 high growth scenario</t>
  </si>
  <si>
    <t>Land south of Church Lane (Old Place Yard and St Edburgs)</t>
  </si>
  <si>
    <t>Non-Statutory allocation for 15 dwellings. Development principles approved in June 2007. Permission for 11 units (16/00043/F) on either side of the former Bicester Library and is currently under construction. The former Library site is site HELAA080. Total units expected on site is 16.</t>
  </si>
  <si>
    <t>OX26 6AU.  16 should be applied to 2031 high growth scenario.</t>
  </si>
  <si>
    <t xml:space="preserve">The site was completed in March 2018 </t>
  </si>
  <si>
    <t>A strategic allocation in the adopted Local Plan 2011-2031 for 1500 dwellings (Bicester 12). HELAA261. Please see 2017 AMR for planning information.
A revised outline planning application is expected soon.</t>
  </si>
  <si>
    <t>South West Bicester Phase 2 (Bicester 3)</t>
  </si>
  <si>
    <t>St Edburg’s School, Cemetery Road</t>
  </si>
  <si>
    <t>Development principles approved in October 2008.  A planning application for residential development was submitted in 2009 (09/00082/OUT) but withdrawn to enable land ownership issues to be resolved.  HELAA262.</t>
  </si>
  <si>
    <t>Winners Bargain Centres, Victoria Road</t>
  </si>
  <si>
    <t xml:space="preserve">OX26 6QD. Completed in September 2016 </t>
  </si>
  <si>
    <t>Windfall allowance at Bicester is 10 units for the start of the trajectory and then reduced to 5 towards the end Please note this allowance cannot be included in the model due to lack of location details.</t>
  </si>
  <si>
    <t>Non-statutory allocation for 70 dwellings.  See 2017 AMR for details</t>
  </si>
  <si>
    <t>Non-statutory allocation for 40 dwellings.
HELAA264.  See 2017 AMR for details</t>
  </si>
  <si>
    <t>See 2017 AMR for planning information</t>
  </si>
  <si>
    <t>2100 in 2031 high growth scenario</t>
  </si>
  <si>
    <t>950 taken from 2016 AMR</t>
  </si>
  <si>
    <t>Bicester Village Phase 4</t>
  </si>
  <si>
    <t>15/00082/F - 5,181 sqm (GIA) retail floorspace and 118sqm ancillary toilet floorspace</t>
  </si>
  <si>
    <t>Bicester Village</t>
  </si>
  <si>
    <t>A1</t>
  </si>
  <si>
    <t>Emp114</t>
  </si>
  <si>
    <t>Emp115</t>
  </si>
  <si>
    <t>Inf136</t>
  </si>
  <si>
    <t xml:space="preserve">Kingsmere Retail Mitigation Scheme </t>
  </si>
  <si>
    <t>16/02505/OUT  A1 - 7832sqm, A3 - 443sqm, D2 - 967sqm</t>
  </si>
  <si>
    <t xml:space="preserve">16/02505/OUT </t>
  </si>
  <si>
    <t xml:space="preserve">Yes </t>
  </si>
  <si>
    <t>Bicester Gateway (Kingsmere Retail)</t>
  </si>
  <si>
    <t>Emp116</t>
  </si>
  <si>
    <t>17/00889/F  Two storey drive-thru restaurant (class A3/A5) - 548sqm</t>
  </si>
  <si>
    <t>A1/A5</t>
  </si>
  <si>
    <t>McDonalds Drive-thru</t>
  </si>
  <si>
    <t xml:space="preserve">Bicester 10 transport mitigation </t>
  </si>
  <si>
    <t>Bicester 11 Transport Mitigation</t>
  </si>
  <si>
    <t>15/01012/OUT</t>
  </si>
  <si>
    <t>16/02586/OUT</t>
  </si>
  <si>
    <t>14/00697/F</t>
  </si>
  <si>
    <t>Skimmingdish Lane housing site mitigation</t>
  </si>
  <si>
    <t>Could be seen as a high growth scenario as no houses have permission.</t>
  </si>
  <si>
    <t xml:space="preserve">Bic 1 - OS Parcel 4200 Adjoining And North East Of A4095 And Adjoining And South West Of
Howes Lane
Bicester
</t>
  </si>
  <si>
    <t xml:space="preserve">17/01090/OUT - Development of B1| B2 and B8 (Use Classes) employment buildings| including landscaping; parking and service areas; balancing ponds and swales; and associated utilities and infrastructure. Construction of a new access off Middleton Stoney Road (B4030); 53,000 sq metres of flexible employment provisioncovering an area of 9.45ha. Part superseded by 17/01090/OUT (eastern part). </t>
  </si>
  <si>
    <t>B8/B1/B2</t>
  </si>
  <si>
    <t>Bic 2 - Site C Ploughley Road &amp; Site D &amp; E Ambrosden Road MOD Bicester Upper Arncott Oxfordshire</t>
  </si>
  <si>
    <t>A1/A2/A3/A4/A5/D1/C1/B1a/B1b/B1c/B2/B8</t>
  </si>
  <si>
    <t>B1 and hotel</t>
  </si>
  <si>
    <t>16/02586/OUT - 14 972 sq m (Gross External Area) of B1 employment based buildings| plus a hotel (up to 149 bedrooms).  63,000 would be a high growth scenario from 2026</t>
  </si>
  <si>
    <t>B1ac/B2/B8</t>
  </si>
  <si>
    <t>B8 plus ancillary B1a</t>
  </si>
  <si>
    <t>16/00861/HYBRID (not determined) -Full planning permission for  18,394 SQM (198,000 SQ FT) of logistics floor space| within class B8 with ancillary class B1 (A) offices. Outline planning permission for up to 44,314 SQM (477,000 SQ FT) of logistics floor space within class B8 with  ancillary class B1 (A) offices.</t>
  </si>
  <si>
    <t xml:space="preserve">Bic 4 </t>
  </si>
  <si>
    <t xml:space="preserve">11/01494/OUT - facilities to include A1| A2| A3| A5 and D1 uses totalling up to 1358sqm| up to 1000sqm gross A1 uses| a pub/restaurant/hotel (class A4/A3/C1) up to 1000sqm. employment floorspace comprising up to B1(a)  2160sqm| B1(b) 2400sqm| B1(c) and B2 20520sqm and B8 uses up to 66960sqm. Erection of a 70400sqm fulfilment centre on ‘C’ s. </t>
  </si>
  <si>
    <t xml:space="preserve">17/02534/OUT (Not determined) - The construction of a business park of up to 60,000 sq.m (GEA) of flexible Class B1(a) office / Class B1(b) research &amp; development floorspace. High Growth scenario could be 103,250 in 2031 in line with the local plan employment trajectory. </t>
  </si>
  <si>
    <t xml:space="preserve">15/01012/OUT - OUTLINE - Development of up to 48,308sqm of employment floorspace (Class B1c| B2| B8 and ancillary B1a uses. </t>
  </si>
  <si>
    <t>16/01268/OUT - up to 18ha of employment land for B1 and/ or B8 uses, a local centre with retail and community use to include A1 and/ or A2 and/ or A3 and/ or A4 and/ or A5 and/ or D1 and/ or D2 and/ or B1 and/ or uses considered as sui generis. This could be viewed as a high growth scenario as is currently being adapted, but it is likely that something will come forward and so Local Plan employment trajectories have been used, less symetry park.</t>
  </si>
  <si>
    <t>B1, B2 and B8</t>
  </si>
  <si>
    <t>Superceded by Kingsmere retail</t>
  </si>
  <si>
    <t>Inf137</t>
  </si>
  <si>
    <t>Inf138</t>
  </si>
  <si>
    <t>Inf139</t>
  </si>
  <si>
    <t>Inf140</t>
  </si>
  <si>
    <t>Shipton Junction A4095/A4260</t>
  </si>
  <si>
    <t>Quarry site access requirements</t>
  </si>
  <si>
    <t>Sch110</t>
  </si>
  <si>
    <t>Sch111</t>
  </si>
  <si>
    <t>WebTag</t>
  </si>
  <si>
    <t>Dev_Type</t>
  </si>
  <si>
    <t>InScenario</t>
  </si>
  <si>
    <t>Completed</t>
  </si>
  <si>
    <t>Low,Core,High</t>
  </si>
  <si>
    <t>A1Shops</t>
  </si>
  <si>
    <t>Include</t>
  </si>
  <si>
    <t>A1 Shops and Retail Outlets: Shopping Centre - Local Shops</t>
  </si>
  <si>
    <t>Under Construction</t>
  </si>
  <si>
    <t>A1Rpark</t>
  </si>
  <si>
    <t>Exclude</t>
  </si>
  <si>
    <t>A1 Shops and Retail Outlets: Retail Park Exl Food</t>
  </si>
  <si>
    <t>Certain</t>
  </si>
  <si>
    <t>A1FoodStore</t>
  </si>
  <si>
    <t>A1 Food Store</t>
  </si>
  <si>
    <t>A3A4</t>
  </si>
  <si>
    <t>A3/A4  FOOD &amp; DRINK/C - PUB/RESTAURANT</t>
  </si>
  <si>
    <t>Core,High</t>
  </si>
  <si>
    <t>B1 Business Park</t>
  </si>
  <si>
    <t>High</t>
  </si>
  <si>
    <t>B1a</t>
  </si>
  <si>
    <t>B1a Office</t>
  </si>
  <si>
    <t>B1b</t>
  </si>
  <si>
    <t>B1b R&amp;D</t>
  </si>
  <si>
    <t>B1c</t>
  </si>
  <si>
    <t>B1c Industrial Process</t>
  </si>
  <si>
    <t>B2</t>
  </si>
  <si>
    <t>B2 General Industrial</t>
  </si>
  <si>
    <t xml:space="preserve">B8 Storage and Distribution </t>
  </si>
  <si>
    <t>C1</t>
  </si>
  <si>
    <t>C1 Hotel</t>
  </si>
  <si>
    <t>C3Mixed</t>
  </si>
  <si>
    <t>C3 Mixed Private Hous (Flats and Houses)</t>
  </si>
  <si>
    <t>C3 Dwellings Privately Owned</t>
  </si>
  <si>
    <t>C3Flats</t>
  </si>
  <si>
    <t>C3 Flats Privately Owned</t>
  </si>
  <si>
    <t>D2Cinema</t>
  </si>
  <si>
    <t>D2 Leisure: Cinema</t>
  </si>
  <si>
    <t>Primary School</t>
  </si>
  <si>
    <t>Secondary</t>
  </si>
  <si>
    <t>Secondary School</t>
  </si>
  <si>
    <t>Inf141</t>
  </si>
  <si>
    <t>Inf142</t>
  </si>
  <si>
    <t>Inf143</t>
  </si>
  <si>
    <t>Heyford Park 2016 Infrastructure</t>
  </si>
  <si>
    <t>Heyford Park Existing Permission Infrastructure</t>
  </si>
  <si>
    <t>This is what is on the  ground at 2016</t>
  </si>
  <si>
    <r>
      <t xml:space="preserve">Upper Heyford improvements. </t>
    </r>
    <r>
      <rPr>
        <b/>
        <sz val="11"/>
        <rFont val="Calibri"/>
        <family val="2"/>
        <scheme val="minor"/>
      </rPr>
      <t>Split into more detail below</t>
    </r>
  </si>
  <si>
    <t>10/01816/HYBRID - 24,005sq meters B2 (Industrial) and/or B8 (warehouse/distribution) uses. Could assume a high growth scenario of 122500 in 2031 in line with Local Plan trajectory. 24k sqm completed prior to June 2016 65k LP allocation</t>
  </si>
  <si>
    <t>Completed pre June 2016</t>
  </si>
  <si>
    <t>Upper Heyford committed</t>
  </si>
  <si>
    <t>These are additional places as part of the existing permission</t>
  </si>
  <si>
    <t>Completed prior to June 2016</t>
  </si>
  <si>
    <t>Ret1</t>
  </si>
  <si>
    <t>Ret2</t>
  </si>
  <si>
    <t>This tab is for shopping trips. Jobs are covered under employment</t>
  </si>
  <si>
    <t>Complete by  Year (Units,  sqm) Cummulative</t>
  </si>
  <si>
    <t>Ret3</t>
  </si>
  <si>
    <t>Emp117</t>
  </si>
  <si>
    <t>Heyford Park Consented</t>
  </si>
  <si>
    <t>2016 = 1,509
2021 onwards = 1,700</t>
  </si>
  <si>
    <r>
      <t>Complete by  Year (Units,  sqm, beds) Cummulative.</t>
    </r>
    <r>
      <rPr>
        <b/>
        <sz val="12"/>
        <color rgb="FFFF0000"/>
        <rFont val="Calibri"/>
        <family val="2"/>
        <scheme val="minor"/>
      </rPr>
      <t xml:space="preserve"> Red text indicates jobs instead of Sqm</t>
    </r>
  </si>
  <si>
    <t>Upper Heyford Consented</t>
  </si>
  <si>
    <t>Permitted development</t>
  </si>
  <si>
    <t>574 dwellings by 2016. Additional 665 by 2031 (1239 total) Based on PBA drawings See Figures 1 and 2</t>
  </si>
  <si>
    <r>
      <rPr>
        <sz val="12"/>
        <rFont val="Calibri"/>
        <family val="2"/>
        <scheme val="minor"/>
      </rPr>
      <t>A strategic allocation in the adopted Local Plan 2011-2031 for 726 dwellings (Bicester 3).
Resolution (7 August 2014) to approve 709 homes (13/00847/OUT) subject to legal agreement.</t>
    </r>
  </si>
  <si>
    <t>ThIS IS AS PER 2016</t>
  </si>
  <si>
    <r>
      <t>This is the access roads required to allow connection to the highway network only e.g. access junctions on Camp Road.</t>
    </r>
    <r>
      <rPr>
        <b/>
        <sz val="11"/>
        <rFont val="Calibri"/>
        <family val="2"/>
        <scheme val="minor"/>
      </rPr>
      <t xml:space="preserve"> </t>
    </r>
  </si>
  <si>
    <t>Includes S278 mititgation schemes that are not access (i.e. narrowing on Camp Road) and consented scheme at Middleton Stoney and Camp Road/Chilgrove Drive</t>
  </si>
  <si>
    <t>Heyford Park Existing Permission Mitigation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</si>
</sst>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43" formatCode="_-* #,##0.00_-;\-* #,##0.00_-;_-* &quot;-&quot;??_-;_-@_-"/>
    <numFmt numFmtId="164" formatCode="0.000"/>
    <numFmt numFmtId="165" formatCode="_-* #,##0_-;\-* #,##0_-;_-* &quot;-&quot;??_-;_-@_-"/>
  </numFmts>
  <fonts count="20" x14ac:knownFonts="1">
    <font>
      <sz val="10"/>
      <name val="Arial"/>
      <family val="2"/>
    </font>
    <font>
      <sz val="11"/>
      <color theme="1"/>
      <name val="Calibri"/>
      <family val="2"/>
      <scheme val="minor"/>
    </font>
    <font>
      <sz val="11"/>
      <color theme="1"/>
      <name val="Calibri"/>
      <family val="2"/>
      <scheme val="minor"/>
    </font>
    <font>
      <sz val="12"/>
      <name val="Arial"/>
      <family val="2"/>
    </font>
    <font>
      <b/>
      <sz val="12"/>
      <name val="Arial"/>
      <family val="2"/>
    </font>
    <font>
      <sz val="10"/>
      <name val="MS Sans Serif"/>
      <family val="2"/>
    </font>
    <font>
      <sz val="10"/>
      <name val="Arial"/>
      <family val="2"/>
    </font>
    <font>
      <sz val="11"/>
      <name val="Calibri"/>
      <family val="2"/>
      <scheme val="minor"/>
    </font>
    <font>
      <sz val="11"/>
      <color rgb="FF000000"/>
      <name val="Calibri"/>
      <family val="2"/>
      <scheme val="minor"/>
    </font>
    <font>
      <sz val="10"/>
      <color theme="1"/>
      <name val="Arial"/>
      <family val="2"/>
    </font>
    <font>
      <b/>
      <sz val="10"/>
      <name val="Arial"/>
      <family val="2"/>
    </font>
    <font>
      <sz val="12"/>
      <color theme="1"/>
      <name val="Calibri"/>
      <family val="2"/>
      <scheme val="minor"/>
    </font>
    <font>
      <sz val="12"/>
      <name val="Calibri"/>
      <family val="2"/>
      <scheme val="minor"/>
    </font>
    <font>
      <b/>
      <sz val="12"/>
      <name val="Calibri"/>
      <family val="2"/>
      <scheme val="minor"/>
    </font>
    <font>
      <b/>
      <sz val="11"/>
      <name val="Calibri"/>
      <family val="2"/>
      <scheme val="minor"/>
    </font>
    <font>
      <sz val="12"/>
      <color rgb="FFFF0000"/>
      <name val="Calibri"/>
      <family val="2"/>
      <scheme val="minor"/>
    </font>
    <font>
      <b/>
      <sz val="14"/>
      <color rgb="FFFF0000"/>
      <name val="Calibri"/>
      <family val="2"/>
      <scheme val="minor"/>
    </font>
    <font>
      <b/>
      <sz val="12"/>
      <color rgb="FFFF0000"/>
      <name val="Calibri"/>
      <family val="2"/>
      <scheme val="minor"/>
    </font>
    <font>
      <i/>
      <sz val="12"/>
      <name val="Calibri"/>
      <family val="2"/>
      <scheme val="minor"/>
    </font>
    <font>
      <sz val="12"/>
      <color rgb="FF000000"/>
      <name val="Calibri"/>
      <family val="2"/>
      <scheme val="minor"/>
    </font>
  </fonts>
  <fills count="12">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FF"/>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59999389629810485"/>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theme="0"/>
      </right>
      <top style="thin">
        <color theme="0"/>
      </top>
      <bottom style="thin">
        <color theme="0"/>
      </bottom>
      <diagonal/>
    </border>
    <border>
      <left style="thin">
        <color indexed="64"/>
      </left>
      <right/>
      <top style="thin">
        <color indexed="64"/>
      </top>
      <bottom/>
      <diagonal/>
    </border>
    <border>
      <left/>
      <right/>
      <top/>
      <bottom style="thin">
        <color indexed="64"/>
      </bottom>
      <diagonal/>
    </border>
  </borders>
  <cellStyleXfs count="4">
    <xf numFmtId="0" fontId="0" fillId="0" borderId="0"/>
    <xf numFmtId="0" fontId="2" fillId="0" borderId="0"/>
    <xf numFmtId="0" fontId="5" fillId="0" borderId="0"/>
    <xf numFmtId="43" fontId="6" fillId="0" borderId="0" applyFont="0" applyFill="0" applyBorder="0" applyAlignment="0" applyProtection="0"/>
  </cellStyleXfs>
  <cellXfs count="112">
    <xf numFmtId="0" fontId="0" fillId="0" borderId="0" xfId="0"/>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3" fillId="0" borderId="0" xfId="0" applyFont="1" applyFill="1" applyBorder="1" applyAlignment="1">
      <alignment horizontal="left" vertical="center"/>
    </xf>
    <xf numFmtId="0" fontId="7" fillId="3" borderId="5" xfId="0" applyFont="1" applyFill="1" applyBorder="1" applyAlignment="1">
      <alignment horizontal="left" vertical="center" wrapText="1"/>
    </xf>
    <xf numFmtId="0" fontId="7" fillId="3" borderId="5" xfId="0" applyFont="1" applyFill="1" applyBorder="1" applyAlignment="1">
      <alignment horizontal="left" wrapText="1"/>
    </xf>
    <xf numFmtId="0" fontId="7" fillId="0" borderId="5" xfId="0" applyFont="1" applyFill="1" applyBorder="1" applyAlignment="1">
      <alignment horizontal="left" vertical="center" wrapText="1"/>
    </xf>
    <xf numFmtId="0" fontId="7" fillId="4" borderId="5" xfId="0" applyFont="1" applyFill="1" applyBorder="1" applyAlignment="1">
      <alignment horizontal="left"/>
    </xf>
    <xf numFmtId="1" fontId="7" fillId="3" borderId="5" xfId="0" applyNumberFormat="1" applyFont="1" applyFill="1" applyBorder="1" applyAlignment="1">
      <alignment horizontal="left"/>
    </xf>
    <xf numFmtId="0" fontId="7" fillId="0" borderId="5" xfId="0" applyFont="1" applyBorder="1"/>
    <xf numFmtId="0" fontId="8" fillId="0" borderId="5" xfId="0" applyFont="1" applyBorder="1" applyAlignment="1">
      <alignment wrapText="1"/>
    </xf>
    <xf numFmtId="0" fontId="6"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Fill="1" applyAlignment="1">
      <alignment horizontal="left" vertical="center"/>
    </xf>
    <xf numFmtId="0" fontId="9" fillId="6" borderId="8" xfId="0" applyFont="1" applyFill="1" applyBorder="1" applyAlignment="1">
      <alignment horizontal="left" vertical="center"/>
    </xf>
    <xf numFmtId="0" fontId="9" fillId="7" borderId="8" xfId="0" applyFont="1" applyFill="1" applyBorder="1" applyAlignment="1">
      <alignment horizontal="left" vertical="center"/>
    </xf>
    <xf numFmtId="0" fontId="6" fillId="0" borderId="0" xfId="0" applyFont="1" applyFill="1" applyBorder="1" applyAlignment="1">
      <alignment horizontal="left" vertical="center"/>
    </xf>
    <xf numFmtId="164" fontId="11" fillId="0" borderId="0" xfId="1" applyNumberFormat="1" applyFont="1" applyAlignment="1">
      <alignment horizontal="left" wrapText="1"/>
    </xf>
    <xf numFmtId="0" fontId="12" fillId="0" borderId="0" xfId="0" applyFont="1" applyAlignment="1">
      <alignment horizontal="left" vertical="center" wrapText="1"/>
    </xf>
    <xf numFmtId="0" fontId="12" fillId="0" borderId="0" xfId="0" applyFont="1" applyAlignment="1">
      <alignment vertical="center" wrapText="1"/>
    </xf>
    <xf numFmtId="0" fontId="13" fillId="0" borderId="4"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vertical="center" wrapText="1"/>
    </xf>
    <xf numFmtId="0" fontId="13" fillId="0" borderId="5" xfId="0" applyFont="1" applyFill="1" applyBorder="1" applyAlignment="1">
      <alignment horizontal="left" vertical="center" wrapText="1"/>
    </xf>
    <xf numFmtId="0" fontId="12" fillId="0" borderId="0" xfId="0" applyFont="1" applyAlignment="1">
      <alignment horizontal="left" vertical="center"/>
    </xf>
    <xf numFmtId="0" fontId="13" fillId="0" borderId="5" xfId="0" applyFont="1" applyBorder="1" applyAlignment="1">
      <alignment horizontal="left" vertical="center"/>
    </xf>
    <xf numFmtId="0" fontId="12" fillId="0" borderId="5" xfId="0" applyFont="1" applyFill="1" applyBorder="1" applyAlignment="1">
      <alignment horizontal="left" vertical="center"/>
    </xf>
    <xf numFmtId="0" fontId="12" fillId="0" borderId="5"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Fill="1" applyAlignment="1">
      <alignment horizontal="left" vertical="center"/>
    </xf>
    <xf numFmtId="0" fontId="12" fillId="0" borderId="0" xfId="0" applyFont="1" applyFill="1" applyBorder="1" applyAlignment="1">
      <alignment horizontal="left" vertical="center"/>
    </xf>
    <xf numFmtId="0" fontId="1" fillId="3" borderId="5" xfId="0" applyFont="1" applyFill="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Fill="1" applyBorder="1" applyAlignment="1">
      <alignment vertical="center" wrapText="1"/>
    </xf>
    <xf numFmtId="164" fontId="1" fillId="0" borderId="0" xfId="1" applyNumberFormat="1" applyFont="1" applyAlignment="1">
      <alignment horizontal="left" wrapText="1"/>
    </xf>
    <xf numFmtId="0" fontId="7" fillId="0" borderId="0" xfId="0" applyFont="1" applyAlignment="1">
      <alignment horizontal="left" vertical="center" wrapText="1"/>
    </xf>
    <xf numFmtId="0" fontId="7" fillId="0" borderId="0" xfId="0" applyFont="1" applyAlignment="1">
      <alignment vertical="center" wrapText="1"/>
    </xf>
    <xf numFmtId="0" fontId="14" fillId="0" borderId="4" xfId="0" applyFont="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vertical="center" wrapText="1"/>
    </xf>
    <xf numFmtId="0" fontId="14" fillId="0" borderId="5" xfId="0" applyFont="1" applyFill="1" applyBorder="1" applyAlignment="1">
      <alignment horizontal="left" vertical="center" wrapText="1"/>
    </xf>
    <xf numFmtId="0" fontId="7" fillId="0" borderId="0" xfId="0" applyFont="1" applyAlignment="1">
      <alignment horizontal="left" vertical="center"/>
    </xf>
    <xf numFmtId="0" fontId="14" fillId="0" borderId="5" xfId="0" applyFont="1" applyBorder="1" applyAlignment="1">
      <alignment horizontal="left" vertical="center"/>
    </xf>
    <xf numFmtId="0" fontId="14" fillId="0" borderId="5" xfId="0" applyFont="1" applyBorder="1" applyAlignment="1">
      <alignment horizontal="center" vertical="center" wrapText="1"/>
    </xf>
    <xf numFmtId="0" fontId="7" fillId="0" borderId="5" xfId="0" applyFont="1" applyFill="1" applyBorder="1" applyAlignment="1">
      <alignment horizontal="left"/>
    </xf>
    <xf numFmtId="0" fontId="7" fillId="0" borderId="5" xfId="0" applyFont="1" applyFill="1" applyBorder="1" applyAlignment="1">
      <alignment horizontal="left" vertical="center"/>
    </xf>
    <xf numFmtId="0" fontId="14" fillId="0" borderId="0" xfId="0" applyFont="1" applyFill="1" applyAlignment="1">
      <alignment horizontal="left" vertical="center" wrapText="1"/>
    </xf>
    <xf numFmtId="0" fontId="7" fillId="3" borderId="5" xfId="0" applyFont="1" applyFill="1" applyBorder="1" applyAlignment="1">
      <alignment horizontal="left"/>
    </xf>
    <xf numFmtId="0" fontId="14" fillId="0" borderId="0" xfId="0" applyFont="1" applyFill="1" applyAlignment="1">
      <alignment horizontal="left" vertical="center"/>
    </xf>
    <xf numFmtId="0" fontId="7" fillId="0" borderId="5" xfId="0" applyFont="1" applyFill="1" applyBorder="1" applyAlignment="1">
      <alignment horizontal="left" wrapText="1"/>
    </xf>
    <xf numFmtId="0" fontId="7" fillId="0" borderId="0" xfId="0" applyFont="1" applyFill="1" applyBorder="1" applyAlignment="1">
      <alignment horizontal="left" vertical="center"/>
    </xf>
    <xf numFmtId="0" fontId="7" fillId="3" borderId="5" xfId="0" applyFont="1" applyFill="1" applyBorder="1" applyAlignment="1">
      <alignment horizontal="left" vertical="center"/>
    </xf>
    <xf numFmtId="6" fontId="7" fillId="3" borderId="5" xfId="0" applyNumberFormat="1" applyFont="1" applyFill="1" applyBorder="1" applyAlignment="1">
      <alignment horizontal="left"/>
    </xf>
    <xf numFmtId="6" fontId="7" fillId="4" borderId="5" xfId="0" applyNumberFormat="1" applyFont="1" applyFill="1" applyBorder="1" applyAlignment="1">
      <alignment horizontal="left"/>
    </xf>
    <xf numFmtId="164" fontId="7" fillId="0" borderId="5" xfId="0" applyNumberFormat="1" applyFont="1" applyFill="1" applyBorder="1" applyAlignment="1">
      <alignment horizontal="left" vertical="center"/>
    </xf>
    <xf numFmtId="0" fontId="7" fillId="3" borderId="0" xfId="0" applyFont="1" applyFill="1" applyBorder="1" applyAlignment="1">
      <alignment horizontal="left" vertical="center"/>
    </xf>
    <xf numFmtId="0" fontId="7" fillId="9" borderId="5" xfId="0" applyFont="1" applyFill="1" applyBorder="1" applyAlignment="1">
      <alignment horizontal="left"/>
    </xf>
    <xf numFmtId="0" fontId="7" fillId="9" borderId="5" xfId="0" applyFont="1" applyFill="1" applyBorder="1" applyAlignment="1">
      <alignment horizontal="left" vertical="center"/>
    </xf>
    <xf numFmtId="0" fontId="7" fillId="0" borderId="5" xfId="0" applyFont="1" applyFill="1" applyBorder="1" applyAlignment="1">
      <alignment vertical="center" wrapText="1"/>
    </xf>
    <xf numFmtId="0" fontId="7" fillId="0" borderId="3" xfId="0" applyFont="1" applyBorder="1" applyAlignment="1">
      <alignment vertical="center" wrapText="1"/>
    </xf>
    <xf numFmtId="0" fontId="7" fillId="11" borderId="5" xfId="0" applyFont="1" applyFill="1" applyBorder="1"/>
    <xf numFmtId="0" fontId="13" fillId="0" borderId="9" xfId="0" applyFont="1" applyFill="1" applyBorder="1" applyAlignment="1">
      <alignment horizontal="center" vertical="center" wrapText="1"/>
    </xf>
    <xf numFmtId="0" fontId="12" fillId="0" borderId="1" xfId="0" applyFont="1" applyFill="1" applyBorder="1" applyAlignment="1">
      <alignment horizontal="left" vertical="center"/>
    </xf>
    <xf numFmtId="0" fontId="14" fillId="0" borderId="9" xfId="0" applyFont="1" applyFill="1" applyBorder="1" applyAlignment="1">
      <alignment horizontal="center" vertical="center" wrapText="1"/>
    </xf>
    <xf numFmtId="0" fontId="7" fillId="0" borderId="5" xfId="0" applyFont="1" applyBorder="1" applyAlignment="1">
      <alignment vertical="top" wrapText="1"/>
    </xf>
    <xf numFmtId="1" fontId="7" fillId="0" borderId="5" xfId="0" applyNumberFormat="1" applyFont="1" applyBorder="1"/>
    <xf numFmtId="0" fontId="7" fillId="0" borderId="1" xfId="0" applyFont="1" applyFill="1" applyBorder="1" applyAlignment="1">
      <alignment horizontal="left" vertical="center"/>
    </xf>
    <xf numFmtId="0" fontId="7" fillId="0" borderId="5" xfId="0" applyFont="1" applyFill="1" applyBorder="1" applyAlignment="1">
      <alignment vertical="top" wrapText="1"/>
    </xf>
    <xf numFmtId="0" fontId="12" fillId="0" borderId="3" xfId="0" applyFont="1" applyFill="1" applyBorder="1" applyAlignment="1">
      <alignment horizontal="left" vertical="center"/>
    </xf>
    <xf numFmtId="0" fontId="7" fillId="0" borderId="0" xfId="0" applyFont="1"/>
    <xf numFmtId="0" fontId="7" fillId="5" borderId="5" xfId="0" applyFont="1" applyFill="1" applyBorder="1" applyAlignment="1">
      <alignment vertical="center" wrapText="1"/>
    </xf>
    <xf numFmtId="0" fontId="7" fillId="0" borderId="3" xfId="0" applyFont="1" applyFill="1" applyBorder="1" applyAlignment="1">
      <alignment horizontal="left" vertical="center"/>
    </xf>
    <xf numFmtId="0" fontId="12" fillId="0" borderId="7" xfId="0" applyFont="1" applyBorder="1" applyAlignment="1">
      <alignment vertical="center" wrapText="1"/>
    </xf>
    <xf numFmtId="0" fontId="12" fillId="0" borderId="7" xfId="0" applyFont="1" applyBorder="1" applyAlignment="1">
      <alignment horizontal="left" vertical="center" wrapText="1"/>
    </xf>
    <xf numFmtId="0" fontId="12" fillId="11" borderId="5" xfId="0" applyFont="1" applyFill="1" applyBorder="1"/>
    <xf numFmtId="0" fontId="12" fillId="0" borderId="5" xfId="0" applyFont="1" applyBorder="1"/>
    <xf numFmtId="0" fontId="12" fillId="5" borderId="5" xfId="0" applyFont="1" applyFill="1" applyBorder="1" applyAlignment="1">
      <alignment vertical="center" wrapText="1"/>
    </xf>
    <xf numFmtId="0" fontId="12" fillId="0" borderId="3" xfId="0" applyFont="1" applyBorder="1" applyAlignment="1">
      <alignment wrapText="1"/>
    </xf>
    <xf numFmtId="0" fontId="12" fillId="0" borderId="5" xfId="0" applyFont="1" applyBorder="1" applyAlignment="1">
      <alignment wrapText="1"/>
    </xf>
    <xf numFmtId="165" fontId="12" fillId="0" borderId="5" xfId="3" applyNumberFormat="1" applyFont="1" applyBorder="1"/>
    <xf numFmtId="0" fontId="12" fillId="11" borderId="6" xfId="0" applyFont="1" applyFill="1" applyBorder="1"/>
    <xf numFmtId="0" fontId="12" fillId="0" borderId="6" xfId="0" applyFont="1" applyBorder="1"/>
    <xf numFmtId="165" fontId="12" fillId="0" borderId="6" xfId="3" applyNumberFormat="1" applyFont="1" applyBorder="1"/>
    <xf numFmtId="3" fontId="12" fillId="0" borderId="5" xfId="0" applyNumberFormat="1" applyFont="1" applyBorder="1"/>
    <xf numFmtId="3" fontId="12" fillId="10" borderId="5" xfId="0" applyNumberFormat="1" applyFont="1" applyFill="1" applyBorder="1"/>
    <xf numFmtId="0" fontId="12" fillId="10" borderId="5" xfId="0" applyFont="1" applyFill="1" applyBorder="1"/>
    <xf numFmtId="0" fontId="15" fillId="0" borderId="5" xfId="0" applyFont="1" applyFill="1" applyBorder="1" applyAlignment="1">
      <alignment horizontal="right" vertical="center"/>
    </xf>
    <xf numFmtId="0" fontId="12" fillId="0" borderId="3" xfId="0" applyFont="1" applyFill="1" applyBorder="1" applyAlignment="1">
      <alignment horizontal="left" vertical="center" wrapText="1"/>
    </xf>
    <xf numFmtId="0" fontId="18" fillId="2" borderId="5" xfId="0" applyFont="1" applyFill="1" applyBorder="1" applyAlignment="1">
      <alignment horizontal="left" vertical="center"/>
    </xf>
    <xf numFmtId="0" fontId="12" fillId="0" borderId="5" xfId="2" applyFont="1" applyFill="1" applyBorder="1" applyAlignment="1">
      <alignment horizontal="left" vertical="top" wrapText="1"/>
    </xf>
    <xf numFmtId="0" fontId="12" fillId="0" borderId="5" xfId="0" applyFont="1" applyBorder="1" applyAlignment="1">
      <alignment horizontal="right"/>
    </xf>
    <xf numFmtId="0" fontId="19" fillId="0" borderId="0" xfId="0" applyFont="1" applyAlignment="1">
      <alignment wrapText="1"/>
    </xf>
    <xf numFmtId="0" fontId="19" fillId="0" borderId="5" xfId="0" applyFont="1" applyBorder="1"/>
    <xf numFmtId="0" fontId="19" fillId="0" borderId="5" xfId="2" applyFont="1" applyFill="1" applyBorder="1" applyAlignment="1">
      <alignment horizontal="left" vertical="top" wrapText="1"/>
    </xf>
    <xf numFmtId="0" fontId="12" fillId="0" borderId="5" xfId="0" applyFont="1" applyFill="1" applyBorder="1" applyAlignment="1">
      <alignment wrapText="1"/>
    </xf>
    <xf numFmtId="0" fontId="7" fillId="8" borderId="5" xfId="0" applyFont="1" applyFill="1" applyBorder="1" applyAlignment="1">
      <alignment horizontal="left"/>
    </xf>
    <xf numFmtId="0" fontId="7" fillId="8" borderId="5" xfId="0" applyFont="1" applyFill="1" applyBorder="1" applyAlignment="1">
      <alignment horizontal="left" vertical="center" wrapText="1"/>
    </xf>
    <xf numFmtId="0" fontId="7" fillId="8" borderId="5" xfId="0" applyFont="1" applyFill="1" applyBorder="1" applyAlignment="1">
      <alignment horizontal="left" wrapText="1"/>
    </xf>
    <xf numFmtId="0" fontId="7" fillId="8" borderId="5" xfId="0" applyFont="1" applyFill="1" applyBorder="1" applyAlignment="1">
      <alignment horizontal="left" vertical="center"/>
    </xf>
    <xf numFmtId="0" fontId="7" fillId="8" borderId="0" xfId="0" applyFont="1" applyFill="1" applyBorder="1" applyAlignment="1">
      <alignment horizontal="left" vertic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6" fillId="0" borderId="10" xfId="0" applyFont="1" applyBorder="1" applyAlignment="1">
      <alignment horizontal="center" vertical="center" wrapText="1"/>
    </xf>
  </cellXfs>
  <cellStyles count="4">
    <cellStyle name="Comma" xfId="3" builtinId="3"/>
    <cellStyle name="Normal" xfId="0" builtinId="0"/>
    <cellStyle name="Normal 2" xfId="2"/>
    <cellStyle name="Normal 8" xfId="1"/>
  </cellStyles>
  <dxfs count="12">
    <dxf>
      <font>
        <color theme="0"/>
      </font>
    </dxf>
    <dxf>
      <font>
        <color theme="0"/>
      </font>
    </dxf>
    <dxf>
      <font>
        <color theme="0"/>
      </font>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0"/>
        <color auto="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0"/>
        <color auto="1"/>
        <name val="Arial"/>
        <family val="2"/>
        <scheme val="none"/>
      </font>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Projects\A078780-NewarkandSherwood\calculations\Trip%20Generation\Residential\District%20-%20Residential%20Trip%20Generation%20-%20Remodell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Projects\A104686%20Banbury%20Model%20Update\calculations\Saturn\Forecast_Matrices\1.Development_Scenarios_(Banbur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Projects\A104686%20Banbury%20Model%20Update\calculations\Saturn\Forecast_Matrices\1.Development_Scena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us Data"/>
      <sheetName val="Trip Rates"/>
      <sheetName val="Growth"/>
      <sheetName val="Modal Share"/>
      <sheetName val="Parameters"/>
      <sheetName val="Vehicle Trips"/>
      <sheetName val="Zone_Allocations"/>
      <sheetName val="TRICS Methodology"/>
      <sheetName val="TRICS Analysis Mean"/>
      <sheetName val="TRICS Analysis AM"/>
      <sheetName val="TRICS Analysis PM"/>
      <sheetName val="Ward Location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Control"/>
      <sheetName val="Methodology_for_Use"/>
      <sheetName val="Drop_downs"/>
      <sheetName val="Trip_Rates"/>
      <sheetName val="Developments"/>
      <sheetName val="Trip_Ends"/>
      <sheetName val="Zone_Distributions"/>
      <sheetName val="Base_Totals"/>
      <sheetName val="Zone_Categories"/>
      <sheetName va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Control"/>
      <sheetName val="Developments"/>
      <sheetName val="Sc1"/>
      <sheetName val="Zone_Distributions"/>
      <sheetName val="Infrastructure"/>
      <sheetName val="1.Development_Scenarios"/>
    </sheetNames>
    <sheetDataSet>
      <sheetData sheetId="0" refreshError="1"/>
      <sheetData sheetId="1"/>
      <sheetData sheetId="2" refreshError="1"/>
      <sheetData sheetId="3" refreshError="1"/>
      <sheetData sheetId="4" refreshError="1"/>
      <sheetData sheetId="5" refreshError="1"/>
    </sheetDataSet>
  </externalBook>
</externalLink>
</file>

<file path=xl/tables/table1.xml><?xml version="1.0" encoding="utf-8"?>
<table xmlns="http://schemas.openxmlformats.org/spreadsheetml/2006/main" id="5" name="Table1" displayName="Table1" ref="B2:C10" totalsRowShown="0" headerRowDxfId="11" dataDxfId="10">
  <autoFilter ref="B2:C10"/>
  <tableColumns count="2">
    <tableColumn id="1" name="Certainty" dataDxfId="9"/>
    <tableColumn id="2" name="WebTag" dataDxfId="8"/>
  </tableColumns>
  <tableStyleInfo name="TableStyleMedium9" showFirstColumn="0" showLastColumn="0" showRowStripes="1" showColumnStripes="0"/>
</table>
</file>

<file path=xl/tables/table2.xml><?xml version="1.0" encoding="utf-8"?>
<table xmlns="http://schemas.openxmlformats.org/spreadsheetml/2006/main" id="6" name="Table4" displayName="Table4" ref="D2:F20" totalsRowShown="0" headerRowDxfId="7" dataDxfId="6">
  <autoFilter ref="D2:F20"/>
  <tableColumns count="3">
    <tableColumn id="1" name="Dev_Type" dataDxfId="5"/>
    <tableColumn id="2" name="Scheme Dependent" dataDxfId="4"/>
    <tableColumn id="3" name="InScenario" dataDxfId="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tabSelected="1" zoomScale="85" zoomScaleNormal="85" zoomScaleSheetLayoutView="50" workbookViewId="0">
      <pane xSplit="3" ySplit="2" topLeftCell="D3" activePane="bottomRight" state="frozenSplit"/>
      <selection pane="topRight" activeCell="D1" sqref="D1"/>
      <selection pane="bottomLeft" activeCell="A3" sqref="A3"/>
      <selection pane="bottomRight" activeCell="E16" sqref="E16"/>
    </sheetView>
  </sheetViews>
  <sheetFormatPr defaultColWidth="14.85546875" defaultRowHeight="15" x14ac:dyDescent="0.2"/>
  <cols>
    <col min="1" max="1" width="14.7109375" style="46" bestFit="1" customWidth="1"/>
    <col min="2" max="2" width="52.5703125" style="40" customWidth="1"/>
    <col min="3" max="3" width="47.5703125" style="41" customWidth="1"/>
    <col min="4" max="4" width="15.42578125" style="46" customWidth="1"/>
    <col min="5" max="8" width="7.140625" style="46" customWidth="1"/>
    <col min="9" max="9" width="19.85546875" style="46" bestFit="1" customWidth="1"/>
    <col min="10" max="16384" width="14.85546875" style="46"/>
  </cols>
  <sheetData>
    <row r="1" spans="1:9" s="40" customFormat="1" x14ac:dyDescent="0.25">
      <c r="A1" s="39"/>
      <c r="C1" s="41"/>
      <c r="E1" s="105" t="s">
        <v>0</v>
      </c>
      <c r="F1" s="106"/>
      <c r="G1" s="106"/>
      <c r="H1" s="107"/>
    </row>
    <row r="2" spans="1:9" x14ac:dyDescent="0.2">
      <c r="A2" s="42" t="s">
        <v>1</v>
      </c>
      <c r="B2" s="43" t="s">
        <v>76</v>
      </c>
      <c r="C2" s="44" t="s">
        <v>111</v>
      </c>
      <c r="D2" s="43" t="s">
        <v>5</v>
      </c>
      <c r="E2" s="45">
        <v>2021</v>
      </c>
      <c r="F2" s="45">
        <v>2026</v>
      </c>
      <c r="G2" s="45">
        <v>2031</v>
      </c>
      <c r="I2" s="47" t="s">
        <v>8</v>
      </c>
    </row>
    <row r="3" spans="1:9" s="51" customFormat="1" ht="45" x14ac:dyDescent="0.25">
      <c r="A3" s="49" t="s">
        <v>12</v>
      </c>
      <c r="B3" s="9" t="s">
        <v>47</v>
      </c>
      <c r="C3" s="9" t="s">
        <v>220</v>
      </c>
      <c r="D3" s="50" t="s">
        <v>219</v>
      </c>
      <c r="E3" s="10" t="s">
        <v>11</v>
      </c>
      <c r="F3" s="10" t="s">
        <v>77</v>
      </c>
      <c r="G3" s="10" t="s">
        <v>77</v>
      </c>
      <c r="H3" s="50"/>
      <c r="I3" s="9" t="s">
        <v>84</v>
      </c>
    </row>
    <row r="4" spans="1:9" s="53" customFormat="1" x14ac:dyDescent="0.25">
      <c r="A4" s="52" t="s">
        <v>13</v>
      </c>
      <c r="B4" s="52" t="s">
        <v>48</v>
      </c>
      <c r="C4" s="8" t="s">
        <v>87</v>
      </c>
      <c r="D4" s="50" t="s">
        <v>219</v>
      </c>
      <c r="E4" s="52" t="s">
        <v>11</v>
      </c>
      <c r="F4" s="52" t="s">
        <v>81</v>
      </c>
      <c r="G4" s="52" t="s">
        <v>81</v>
      </c>
      <c r="H4" s="50"/>
      <c r="I4" s="50" t="s">
        <v>85</v>
      </c>
    </row>
    <row r="5" spans="1:9" s="55" customFormat="1" x14ac:dyDescent="0.25">
      <c r="A5" s="49" t="s">
        <v>14</v>
      </c>
      <c r="B5" s="49" t="s">
        <v>49</v>
      </c>
      <c r="C5" s="54" t="s">
        <v>88</v>
      </c>
      <c r="D5" s="50" t="s">
        <v>219</v>
      </c>
      <c r="E5" s="10" t="s">
        <v>78</v>
      </c>
      <c r="F5" s="10" t="s">
        <v>78</v>
      </c>
      <c r="G5" s="10" t="s">
        <v>77</v>
      </c>
      <c r="H5" s="50"/>
      <c r="I5" s="50" t="s">
        <v>86</v>
      </c>
    </row>
    <row r="6" spans="1:9" s="55" customFormat="1" x14ac:dyDescent="0.25">
      <c r="A6" s="49" t="s">
        <v>15</v>
      </c>
      <c r="B6" s="49" t="s">
        <v>50</v>
      </c>
      <c r="C6" s="54" t="s">
        <v>89</v>
      </c>
      <c r="D6" s="50" t="s">
        <v>219</v>
      </c>
      <c r="E6" s="10" t="s">
        <v>78</v>
      </c>
      <c r="F6" s="10" t="s">
        <v>78</v>
      </c>
      <c r="G6" s="10" t="s">
        <v>78</v>
      </c>
      <c r="H6" s="50"/>
      <c r="I6" s="50" t="s">
        <v>86</v>
      </c>
    </row>
    <row r="7" spans="1:9" s="55" customFormat="1" x14ac:dyDescent="0.25">
      <c r="A7" s="49" t="s">
        <v>16</v>
      </c>
      <c r="B7" s="49" t="s">
        <v>51</v>
      </c>
      <c r="C7" s="54" t="s">
        <v>90</v>
      </c>
      <c r="D7" s="50" t="s">
        <v>219</v>
      </c>
      <c r="E7" s="10" t="s">
        <v>77</v>
      </c>
      <c r="F7" s="10" t="s">
        <v>77</v>
      </c>
      <c r="G7" s="10" t="s">
        <v>77</v>
      </c>
      <c r="H7" s="50"/>
      <c r="I7" s="50" t="s">
        <v>86</v>
      </c>
    </row>
    <row r="8" spans="1:9" s="55" customFormat="1" x14ac:dyDescent="0.25">
      <c r="A8" s="52" t="s">
        <v>17</v>
      </c>
      <c r="B8" s="7" t="s">
        <v>52</v>
      </c>
      <c r="C8" s="7" t="s">
        <v>91</v>
      </c>
      <c r="D8" s="50" t="s">
        <v>219</v>
      </c>
      <c r="E8" s="56" t="s">
        <v>11</v>
      </c>
      <c r="F8" s="56" t="s">
        <v>11</v>
      </c>
      <c r="G8" s="56" t="s">
        <v>11</v>
      </c>
      <c r="H8" s="50"/>
      <c r="I8" s="50" t="s">
        <v>85</v>
      </c>
    </row>
    <row r="9" spans="1:9" s="55" customFormat="1" ht="30" x14ac:dyDescent="0.25">
      <c r="A9" s="52" t="s">
        <v>18</v>
      </c>
      <c r="B9" s="8" t="s">
        <v>53</v>
      </c>
      <c r="C9" s="8" t="s">
        <v>92</v>
      </c>
      <c r="D9" s="50" t="s">
        <v>219</v>
      </c>
      <c r="E9" s="56" t="s">
        <v>11</v>
      </c>
      <c r="F9" s="56" t="s">
        <v>11</v>
      </c>
      <c r="G9" s="56" t="s">
        <v>11</v>
      </c>
      <c r="H9" s="50"/>
      <c r="I9" s="50" t="s">
        <v>85</v>
      </c>
    </row>
    <row r="10" spans="1:9" s="55" customFormat="1" x14ac:dyDescent="0.25">
      <c r="A10" s="52" t="s">
        <v>19</v>
      </c>
      <c r="B10" s="8" t="s">
        <v>54</v>
      </c>
      <c r="C10" s="8" t="s">
        <v>93</v>
      </c>
      <c r="D10" s="50" t="s">
        <v>219</v>
      </c>
      <c r="E10" s="57" t="s">
        <v>11</v>
      </c>
      <c r="F10" s="57" t="s">
        <v>11</v>
      </c>
      <c r="G10" s="57" t="s">
        <v>11</v>
      </c>
      <c r="H10" s="50"/>
      <c r="I10" s="50" t="s">
        <v>85</v>
      </c>
    </row>
    <row r="11" spans="1:9" s="55" customFormat="1" ht="30" x14ac:dyDescent="0.25">
      <c r="A11" s="49" t="s">
        <v>20</v>
      </c>
      <c r="B11" s="9" t="s">
        <v>55</v>
      </c>
      <c r="C11" s="9" t="s">
        <v>94</v>
      </c>
      <c r="D11" s="50" t="s">
        <v>219</v>
      </c>
      <c r="E11" s="10" t="s">
        <v>77</v>
      </c>
      <c r="F11" s="10" t="s">
        <v>77</v>
      </c>
      <c r="G11" s="10" t="s">
        <v>77</v>
      </c>
      <c r="H11" s="50"/>
      <c r="I11" s="50" t="s">
        <v>84</v>
      </c>
    </row>
    <row r="12" spans="1:9" s="55" customFormat="1" x14ac:dyDescent="0.25">
      <c r="A12" s="49" t="s">
        <v>21</v>
      </c>
      <c r="B12" s="9" t="s">
        <v>55</v>
      </c>
      <c r="C12" s="9" t="s">
        <v>95</v>
      </c>
      <c r="D12" s="50" t="s">
        <v>219</v>
      </c>
      <c r="E12" s="58" t="s">
        <v>11</v>
      </c>
      <c r="F12" s="10" t="s">
        <v>77</v>
      </c>
      <c r="G12" s="10" t="s">
        <v>77</v>
      </c>
      <c r="H12" s="50"/>
      <c r="I12" s="50" t="s">
        <v>86</v>
      </c>
    </row>
    <row r="13" spans="1:9" s="55" customFormat="1" ht="30" x14ac:dyDescent="0.25">
      <c r="A13" s="49" t="s">
        <v>22</v>
      </c>
      <c r="B13" s="9" t="s">
        <v>56</v>
      </c>
      <c r="C13" s="9" t="s">
        <v>96</v>
      </c>
      <c r="D13" s="50" t="s">
        <v>219</v>
      </c>
      <c r="E13" s="10" t="s">
        <v>11</v>
      </c>
      <c r="F13" s="10" t="s">
        <v>77</v>
      </c>
      <c r="G13" s="10" t="s">
        <v>77</v>
      </c>
      <c r="H13" s="50"/>
      <c r="I13" s="50" t="s">
        <v>84</v>
      </c>
    </row>
    <row r="14" spans="1:9" s="55" customFormat="1" ht="45" x14ac:dyDescent="0.25">
      <c r="A14" s="52" t="s">
        <v>23</v>
      </c>
      <c r="B14" s="8" t="s">
        <v>56</v>
      </c>
      <c r="C14" s="8" t="s">
        <v>97</v>
      </c>
      <c r="D14" s="50" t="s">
        <v>219</v>
      </c>
      <c r="E14" s="11" t="s">
        <v>11</v>
      </c>
      <c r="F14" s="11" t="s">
        <v>11</v>
      </c>
      <c r="G14" s="11" t="s">
        <v>11</v>
      </c>
      <c r="H14" s="50"/>
      <c r="I14" s="50" t="s">
        <v>85</v>
      </c>
    </row>
    <row r="15" spans="1:9" s="55" customFormat="1" ht="45" x14ac:dyDescent="0.25">
      <c r="A15" s="52" t="s">
        <v>24</v>
      </c>
      <c r="B15" s="36" t="s">
        <v>56</v>
      </c>
      <c r="C15" s="36" t="s">
        <v>98</v>
      </c>
      <c r="D15" s="50" t="s">
        <v>219</v>
      </c>
      <c r="E15" s="11" t="s">
        <v>11</v>
      </c>
      <c r="F15" s="11" t="s">
        <v>11</v>
      </c>
      <c r="G15" s="11" t="s">
        <v>11</v>
      </c>
      <c r="H15" s="50"/>
      <c r="I15" s="50" t="s">
        <v>85</v>
      </c>
    </row>
    <row r="16" spans="1:9" s="55" customFormat="1" ht="30" x14ac:dyDescent="0.25">
      <c r="A16" s="49" t="s">
        <v>25</v>
      </c>
      <c r="B16" s="54" t="s">
        <v>56</v>
      </c>
      <c r="C16" s="54" t="s">
        <v>99</v>
      </c>
      <c r="D16" s="50" t="s">
        <v>219</v>
      </c>
      <c r="E16" s="58" t="s">
        <v>11</v>
      </c>
      <c r="F16" s="10" t="s">
        <v>77</v>
      </c>
      <c r="G16" s="10" t="s">
        <v>77</v>
      </c>
      <c r="H16" s="50"/>
      <c r="I16" s="50" t="s">
        <v>86</v>
      </c>
    </row>
    <row r="17" spans="1:9" s="55" customFormat="1" x14ac:dyDescent="0.25">
      <c r="A17" s="49" t="s">
        <v>26</v>
      </c>
      <c r="B17" s="54" t="s">
        <v>57</v>
      </c>
      <c r="C17" s="54"/>
      <c r="D17" s="50" t="s">
        <v>219</v>
      </c>
      <c r="E17" s="58" t="s">
        <v>11</v>
      </c>
      <c r="F17" s="10" t="s">
        <v>77</v>
      </c>
      <c r="G17" s="10" t="s">
        <v>77</v>
      </c>
      <c r="H17" s="50"/>
      <c r="I17" s="50" t="s">
        <v>86</v>
      </c>
    </row>
    <row r="18" spans="1:9" s="55" customFormat="1" x14ac:dyDescent="0.25">
      <c r="A18" s="52" t="s">
        <v>27</v>
      </c>
      <c r="B18" s="8" t="s">
        <v>58</v>
      </c>
      <c r="C18" s="8" t="s">
        <v>100</v>
      </c>
      <c r="D18" s="50" t="s">
        <v>219</v>
      </c>
      <c r="E18" s="11" t="s">
        <v>11</v>
      </c>
      <c r="F18" s="11" t="s">
        <v>11</v>
      </c>
      <c r="G18" s="11" t="s">
        <v>11</v>
      </c>
      <c r="H18" s="50"/>
      <c r="I18" s="50" t="s">
        <v>85</v>
      </c>
    </row>
    <row r="19" spans="1:9" s="55" customFormat="1" x14ac:dyDescent="0.25">
      <c r="A19" s="52" t="s">
        <v>28</v>
      </c>
      <c r="B19" s="7" t="s">
        <v>59</v>
      </c>
      <c r="C19" s="8"/>
      <c r="D19" s="50" t="s">
        <v>219</v>
      </c>
      <c r="E19" s="11" t="s">
        <v>11</v>
      </c>
      <c r="F19" s="11" t="s">
        <v>11</v>
      </c>
      <c r="G19" s="11" t="s">
        <v>11</v>
      </c>
      <c r="H19" s="50"/>
      <c r="I19" s="50" t="s">
        <v>85</v>
      </c>
    </row>
    <row r="20" spans="1:9" s="55" customFormat="1" x14ac:dyDescent="0.25">
      <c r="A20" s="49" t="s">
        <v>29</v>
      </c>
      <c r="B20" s="54" t="s">
        <v>60</v>
      </c>
      <c r="C20" s="54" t="s">
        <v>101</v>
      </c>
      <c r="D20" s="50" t="s">
        <v>219</v>
      </c>
      <c r="E20" s="10" t="s">
        <v>77</v>
      </c>
      <c r="F20" s="10" t="s">
        <v>77</v>
      </c>
      <c r="G20" s="10" t="s">
        <v>77</v>
      </c>
      <c r="H20" s="50"/>
      <c r="I20" s="50" t="s">
        <v>293</v>
      </c>
    </row>
    <row r="21" spans="1:9" s="55" customFormat="1" x14ac:dyDescent="0.25">
      <c r="A21" s="49" t="s">
        <v>30</v>
      </c>
      <c r="B21" s="54" t="s">
        <v>61</v>
      </c>
      <c r="C21" s="54"/>
      <c r="D21" s="50" t="s">
        <v>219</v>
      </c>
      <c r="E21" s="10" t="s">
        <v>77</v>
      </c>
      <c r="F21" s="10" t="s">
        <v>77</v>
      </c>
      <c r="G21" s="10" t="s">
        <v>77</v>
      </c>
      <c r="H21" s="59"/>
      <c r="I21" s="50" t="s">
        <v>84</v>
      </c>
    </row>
    <row r="22" spans="1:9" s="55" customFormat="1" ht="30" x14ac:dyDescent="0.25">
      <c r="A22" s="49" t="s">
        <v>31</v>
      </c>
      <c r="B22" s="54" t="s">
        <v>62</v>
      </c>
      <c r="C22" s="54" t="s">
        <v>101</v>
      </c>
      <c r="D22" s="50" t="s">
        <v>219</v>
      </c>
      <c r="E22" s="10" t="s">
        <v>77</v>
      </c>
      <c r="F22" s="10" t="s">
        <v>77</v>
      </c>
      <c r="G22" s="10" t="s">
        <v>77</v>
      </c>
      <c r="H22" s="50"/>
      <c r="I22" s="50" t="s">
        <v>293</v>
      </c>
    </row>
    <row r="23" spans="1:9" s="60" customFormat="1" ht="77.25" customHeight="1" x14ac:dyDescent="0.25">
      <c r="A23" s="52" t="s">
        <v>32</v>
      </c>
      <c r="B23" s="7" t="s">
        <v>337</v>
      </c>
      <c r="C23" s="8"/>
      <c r="D23" s="56" t="s">
        <v>219</v>
      </c>
      <c r="E23" s="57"/>
      <c r="F23" s="52"/>
      <c r="G23" s="52"/>
      <c r="H23" s="56"/>
      <c r="I23" s="56"/>
    </row>
    <row r="24" spans="1:9" s="55" customFormat="1" ht="30" x14ac:dyDescent="0.25">
      <c r="A24" s="49" t="s">
        <v>33</v>
      </c>
      <c r="B24" s="49" t="s">
        <v>63</v>
      </c>
      <c r="C24" s="54" t="s">
        <v>102</v>
      </c>
      <c r="D24" s="50" t="s">
        <v>219</v>
      </c>
      <c r="E24" s="10" t="s">
        <v>77</v>
      </c>
      <c r="F24" s="10" t="s">
        <v>77</v>
      </c>
      <c r="G24" s="10" t="s">
        <v>77</v>
      </c>
      <c r="H24" s="50"/>
      <c r="I24" s="50" t="s">
        <v>84</v>
      </c>
    </row>
    <row r="25" spans="1:9" s="55" customFormat="1" x14ac:dyDescent="0.25">
      <c r="A25" s="49" t="s">
        <v>34</v>
      </c>
      <c r="B25" s="49" t="s">
        <v>221</v>
      </c>
      <c r="C25" s="54" t="s">
        <v>356</v>
      </c>
      <c r="D25" s="50" t="s">
        <v>219</v>
      </c>
      <c r="E25" s="10" t="s">
        <v>79</v>
      </c>
      <c r="F25" s="10" t="s">
        <v>79</v>
      </c>
      <c r="G25" s="10" t="s">
        <v>79</v>
      </c>
      <c r="H25" s="50"/>
      <c r="I25" s="50"/>
    </row>
    <row r="26" spans="1:9" s="55" customFormat="1" x14ac:dyDescent="0.25">
      <c r="A26" s="49" t="s">
        <v>35</v>
      </c>
      <c r="B26" s="49" t="s">
        <v>64</v>
      </c>
      <c r="C26" s="54" t="s">
        <v>103</v>
      </c>
      <c r="D26" s="50" t="s">
        <v>219</v>
      </c>
      <c r="E26" s="10" t="s">
        <v>80</v>
      </c>
      <c r="F26" s="10" t="s">
        <v>11</v>
      </c>
      <c r="G26" s="10" t="s">
        <v>11</v>
      </c>
      <c r="H26" s="50"/>
      <c r="I26" s="50" t="s">
        <v>86</v>
      </c>
    </row>
    <row r="27" spans="1:9" s="55" customFormat="1" x14ac:dyDescent="0.25">
      <c r="A27" s="49" t="s">
        <v>36</v>
      </c>
      <c r="B27" s="49" t="s">
        <v>65</v>
      </c>
      <c r="C27" s="54" t="s">
        <v>104</v>
      </c>
      <c r="D27" s="50" t="s">
        <v>219</v>
      </c>
      <c r="E27" s="10" t="s">
        <v>80</v>
      </c>
      <c r="F27" s="10" t="s">
        <v>80</v>
      </c>
      <c r="G27" s="10" t="s">
        <v>83</v>
      </c>
      <c r="H27" s="50"/>
      <c r="I27" s="50" t="s">
        <v>86</v>
      </c>
    </row>
    <row r="28" spans="1:9" s="55" customFormat="1" x14ac:dyDescent="0.25">
      <c r="A28" s="49" t="s">
        <v>37</v>
      </c>
      <c r="B28" s="49" t="s">
        <v>66</v>
      </c>
      <c r="C28" s="54" t="s">
        <v>103</v>
      </c>
      <c r="D28" s="50" t="s">
        <v>219</v>
      </c>
      <c r="E28" s="10" t="s">
        <v>11</v>
      </c>
      <c r="F28" s="10" t="s">
        <v>82</v>
      </c>
      <c r="G28" s="10" t="s">
        <v>83</v>
      </c>
      <c r="H28" s="50"/>
      <c r="I28" s="50" t="s">
        <v>86</v>
      </c>
    </row>
    <row r="29" spans="1:9" s="55" customFormat="1" x14ac:dyDescent="0.25">
      <c r="A29" s="49" t="s">
        <v>38</v>
      </c>
      <c r="B29" s="49" t="s">
        <v>67</v>
      </c>
      <c r="C29" s="54" t="s">
        <v>105</v>
      </c>
      <c r="D29" s="50" t="s">
        <v>219</v>
      </c>
      <c r="E29" s="10" t="s">
        <v>77</v>
      </c>
      <c r="F29" s="10" t="s">
        <v>77</v>
      </c>
      <c r="G29" s="10" t="s">
        <v>77</v>
      </c>
      <c r="H29" s="50"/>
      <c r="I29" s="50" t="s">
        <v>84</v>
      </c>
    </row>
    <row r="30" spans="1:9" s="55" customFormat="1" x14ac:dyDescent="0.25">
      <c r="A30" s="49" t="s">
        <v>39</v>
      </c>
      <c r="B30" s="49" t="s">
        <v>68</v>
      </c>
      <c r="C30" s="54" t="s">
        <v>106</v>
      </c>
      <c r="D30" s="50" t="s">
        <v>219</v>
      </c>
      <c r="E30" s="10" t="s">
        <v>77</v>
      </c>
      <c r="F30" s="10" t="s">
        <v>77</v>
      </c>
      <c r="G30" s="10" t="s">
        <v>77</v>
      </c>
      <c r="H30" s="50"/>
      <c r="I30" s="50" t="s">
        <v>86</v>
      </c>
    </row>
    <row r="31" spans="1:9" s="55" customFormat="1" x14ac:dyDescent="0.25">
      <c r="A31" s="49" t="s">
        <v>40</v>
      </c>
      <c r="B31" s="49" t="s">
        <v>69</v>
      </c>
      <c r="C31" s="54" t="s">
        <v>107</v>
      </c>
      <c r="D31" s="50" t="s">
        <v>219</v>
      </c>
      <c r="E31" s="10" t="s">
        <v>77</v>
      </c>
      <c r="F31" s="10" t="s">
        <v>77</v>
      </c>
      <c r="G31" s="10" t="s">
        <v>77</v>
      </c>
      <c r="H31" s="50"/>
      <c r="I31" s="50" t="s">
        <v>86</v>
      </c>
    </row>
    <row r="32" spans="1:9" s="55" customFormat="1" x14ac:dyDescent="0.25">
      <c r="A32" s="49" t="s">
        <v>41</v>
      </c>
      <c r="B32" s="49" t="s">
        <v>70</v>
      </c>
      <c r="C32" s="54" t="s">
        <v>108</v>
      </c>
      <c r="D32" s="50" t="s">
        <v>219</v>
      </c>
      <c r="E32" s="10" t="s">
        <v>77</v>
      </c>
      <c r="F32" s="10" t="s">
        <v>77</v>
      </c>
      <c r="G32" s="10" t="s">
        <v>77</v>
      </c>
      <c r="H32" s="50"/>
      <c r="I32" s="50" t="s">
        <v>86</v>
      </c>
    </row>
    <row r="33" spans="1:9" s="55" customFormat="1" x14ac:dyDescent="0.25">
      <c r="A33" s="49" t="s">
        <v>42</v>
      </c>
      <c r="B33" s="9" t="s">
        <v>71</v>
      </c>
      <c r="C33" s="9" t="s">
        <v>109</v>
      </c>
      <c r="D33" s="50" t="s">
        <v>219</v>
      </c>
      <c r="E33" s="10" t="s">
        <v>77</v>
      </c>
      <c r="F33" s="10" t="s">
        <v>77</v>
      </c>
      <c r="G33" s="10" t="s">
        <v>77</v>
      </c>
      <c r="H33" s="50"/>
      <c r="I33" s="50" t="s">
        <v>86</v>
      </c>
    </row>
    <row r="34" spans="1:9" s="55" customFormat="1" ht="30" x14ac:dyDescent="0.25">
      <c r="A34" s="49" t="s">
        <v>43</v>
      </c>
      <c r="B34" s="9" t="s">
        <v>72</v>
      </c>
      <c r="C34" s="9" t="s">
        <v>109</v>
      </c>
      <c r="D34" s="50" t="s">
        <v>219</v>
      </c>
      <c r="E34" s="10" t="s">
        <v>77</v>
      </c>
      <c r="F34" s="10" t="s">
        <v>77</v>
      </c>
      <c r="G34" s="10" t="s">
        <v>77</v>
      </c>
      <c r="H34" s="50"/>
      <c r="I34" s="50" t="s">
        <v>86</v>
      </c>
    </row>
    <row r="35" spans="1:9" s="55" customFormat="1" ht="30" x14ac:dyDescent="0.25">
      <c r="A35" s="49" t="s">
        <v>44</v>
      </c>
      <c r="B35" s="9" t="s">
        <v>73</v>
      </c>
      <c r="C35" s="9" t="s">
        <v>109</v>
      </c>
      <c r="D35" s="50" t="s">
        <v>219</v>
      </c>
      <c r="E35" s="10" t="s">
        <v>77</v>
      </c>
      <c r="F35" s="10" t="s">
        <v>77</v>
      </c>
      <c r="G35" s="10" t="s">
        <v>77</v>
      </c>
      <c r="H35" s="50"/>
      <c r="I35" s="50" t="s">
        <v>86</v>
      </c>
    </row>
    <row r="36" spans="1:9" s="55" customFormat="1" ht="30" x14ac:dyDescent="0.25">
      <c r="A36" s="49" t="s">
        <v>45</v>
      </c>
      <c r="B36" s="9" t="s">
        <v>74</v>
      </c>
      <c r="C36" s="9" t="s">
        <v>109</v>
      </c>
      <c r="D36" s="50" t="s">
        <v>219</v>
      </c>
      <c r="E36" s="10" t="s">
        <v>77</v>
      </c>
      <c r="F36" s="10" t="s">
        <v>77</v>
      </c>
      <c r="G36" s="10" t="s">
        <v>77</v>
      </c>
      <c r="H36" s="50"/>
      <c r="I36" s="50" t="s">
        <v>86</v>
      </c>
    </row>
    <row r="37" spans="1:9" s="55" customFormat="1" ht="45" x14ac:dyDescent="0.25">
      <c r="A37" s="49" t="s">
        <v>46</v>
      </c>
      <c r="B37" s="9" t="s">
        <v>75</v>
      </c>
      <c r="C37" s="9" t="s">
        <v>110</v>
      </c>
      <c r="D37" s="50" t="s">
        <v>219</v>
      </c>
      <c r="E37" s="58" t="s">
        <v>81</v>
      </c>
      <c r="F37" s="58" t="s">
        <v>81</v>
      </c>
      <c r="G37" s="58" t="s">
        <v>81</v>
      </c>
      <c r="H37" s="50"/>
      <c r="I37" s="50" t="s">
        <v>293</v>
      </c>
    </row>
    <row r="38" spans="1:9" s="55" customFormat="1" x14ac:dyDescent="0.25">
      <c r="A38" s="49" t="s">
        <v>248</v>
      </c>
      <c r="B38" s="9" t="s">
        <v>249</v>
      </c>
      <c r="C38" s="9" t="s">
        <v>251</v>
      </c>
      <c r="D38" s="50" t="s">
        <v>219</v>
      </c>
      <c r="E38" s="10" t="s">
        <v>252</v>
      </c>
      <c r="F38" s="10" t="s">
        <v>77</v>
      </c>
      <c r="G38" s="10" t="s">
        <v>77</v>
      </c>
      <c r="H38" s="50"/>
      <c r="I38" s="50" t="s">
        <v>84</v>
      </c>
    </row>
    <row r="39" spans="1:9" s="55" customFormat="1" x14ac:dyDescent="0.25">
      <c r="A39" s="49" t="s">
        <v>282</v>
      </c>
      <c r="B39" s="9" t="s">
        <v>258</v>
      </c>
      <c r="C39" s="9" t="s">
        <v>261</v>
      </c>
      <c r="D39" s="50" t="s">
        <v>219</v>
      </c>
      <c r="E39" s="10" t="s">
        <v>252</v>
      </c>
      <c r="F39" s="10" t="s">
        <v>77</v>
      </c>
      <c r="G39" s="10" t="s">
        <v>77</v>
      </c>
      <c r="H39" s="50"/>
      <c r="I39" s="50" t="s">
        <v>84</v>
      </c>
    </row>
    <row r="40" spans="1:9" s="55" customFormat="1" x14ac:dyDescent="0.25">
      <c r="A40" s="49" t="s">
        <v>283</v>
      </c>
      <c r="B40" s="9" t="s">
        <v>259</v>
      </c>
      <c r="C40" s="9" t="s">
        <v>260</v>
      </c>
      <c r="D40" s="50" t="s">
        <v>219</v>
      </c>
      <c r="E40" s="10" t="s">
        <v>252</v>
      </c>
      <c r="F40" s="10" t="s">
        <v>77</v>
      </c>
      <c r="G40" s="10" t="s">
        <v>77</v>
      </c>
      <c r="H40" s="50"/>
      <c r="I40" s="50" t="s">
        <v>84</v>
      </c>
    </row>
    <row r="41" spans="1:9" s="55" customFormat="1" x14ac:dyDescent="0.25">
      <c r="A41" s="49" t="s">
        <v>284</v>
      </c>
      <c r="B41" s="9" t="s">
        <v>263</v>
      </c>
      <c r="C41" s="9" t="s">
        <v>262</v>
      </c>
      <c r="D41" s="50" t="s">
        <v>219</v>
      </c>
      <c r="E41" s="10" t="s">
        <v>252</v>
      </c>
      <c r="F41" s="10" t="s">
        <v>77</v>
      </c>
      <c r="G41" s="10" t="s">
        <v>77</v>
      </c>
      <c r="H41" s="50"/>
      <c r="I41" s="50" t="s">
        <v>84</v>
      </c>
    </row>
    <row r="42" spans="1:9" s="55" customFormat="1" x14ac:dyDescent="0.25">
      <c r="A42" s="49" t="s">
        <v>285</v>
      </c>
      <c r="B42" s="9" t="s">
        <v>286</v>
      </c>
      <c r="C42" s="9" t="s">
        <v>287</v>
      </c>
      <c r="D42" s="50" t="s">
        <v>219</v>
      </c>
      <c r="E42" s="10" t="s">
        <v>11</v>
      </c>
      <c r="F42" s="10" t="s">
        <v>11</v>
      </c>
      <c r="G42" s="10" t="s">
        <v>77</v>
      </c>
      <c r="H42" s="50"/>
      <c r="I42" s="50" t="s">
        <v>84</v>
      </c>
    </row>
    <row r="43" spans="1:9" s="104" customFormat="1" x14ac:dyDescent="0.25">
      <c r="A43" s="100" t="s">
        <v>331</v>
      </c>
      <c r="B43" s="101" t="s">
        <v>334</v>
      </c>
      <c r="C43" s="102" t="s">
        <v>336</v>
      </c>
      <c r="D43" s="103" t="s">
        <v>219</v>
      </c>
      <c r="E43" s="100"/>
      <c r="F43" s="100"/>
      <c r="G43" s="100"/>
      <c r="H43" s="103"/>
      <c r="I43" s="103"/>
    </row>
    <row r="44" spans="1:9" s="55" customFormat="1" ht="45" x14ac:dyDescent="0.25">
      <c r="A44" s="49" t="s">
        <v>332</v>
      </c>
      <c r="B44" s="63" t="s">
        <v>335</v>
      </c>
      <c r="C44" s="64" t="s">
        <v>357</v>
      </c>
      <c r="D44" s="62" t="s">
        <v>219</v>
      </c>
      <c r="E44" s="10" t="s">
        <v>77</v>
      </c>
      <c r="F44" s="10" t="s">
        <v>77</v>
      </c>
      <c r="G44" s="10" t="s">
        <v>77</v>
      </c>
      <c r="H44" s="50"/>
      <c r="I44" s="62" t="s">
        <v>84</v>
      </c>
    </row>
    <row r="45" spans="1:9" s="55" customFormat="1" ht="60" x14ac:dyDescent="0.25">
      <c r="A45" s="61" t="s">
        <v>333</v>
      </c>
      <c r="B45" s="63" t="s">
        <v>359</v>
      </c>
      <c r="C45" s="64" t="s">
        <v>358</v>
      </c>
      <c r="D45" s="62" t="s">
        <v>219</v>
      </c>
      <c r="E45" s="10" t="s">
        <v>77</v>
      </c>
      <c r="F45" s="10" t="s">
        <v>77</v>
      </c>
      <c r="G45" s="10" t="s">
        <v>77</v>
      </c>
      <c r="H45" s="50"/>
      <c r="I45" s="62" t="s">
        <v>84</v>
      </c>
    </row>
  </sheetData>
  <customSheetViews>
    <customSheetView guid="{A46FCCC9-41AC-4ACF-A41B-49540128E4F0}" scale="85" fitToPage="1" hiddenColumns="1">
      <selection activeCell="A3" sqref="A3:XFD3"/>
      <pageMargins left="0.49" right="0.41" top="0.64" bottom="0.56999999999999995" header="0.51181102362204722" footer="0.51181102362204722"/>
      <pageSetup paperSize="8" scale="57" fitToHeight="3" orientation="landscape" r:id="rId1"/>
      <headerFooter alignWithMargins="0"/>
    </customSheetView>
    <customSheetView guid="{24631CFE-345B-49FA-9768-727689FB7814}" scale="85" fitToPage="1" hiddenColumns="1" topLeftCell="C1">
      <selection activeCell="O6" sqref="O6"/>
      <pageMargins left="0.49" right="0.41" top="0.64" bottom="0.56999999999999995" header="0.51181102362204722" footer="0.51181102362204722"/>
      <pageSetup paperSize="8" scale="57" fitToHeight="3" orientation="landscape" r:id="rId2"/>
      <headerFooter alignWithMargins="0"/>
    </customSheetView>
  </customSheetViews>
  <mergeCells count="1">
    <mergeCell ref="E1:H1"/>
  </mergeCells>
  <conditionalFormatting sqref="E18:E19 E14:E15">
    <cfRule type="cellIs" dxfId="2" priority="3" operator="equal">
      <formula>0</formula>
    </cfRule>
  </conditionalFormatting>
  <conditionalFormatting sqref="F18:F19 F14:F15">
    <cfRule type="cellIs" dxfId="1" priority="2" operator="equal">
      <formula>0</formula>
    </cfRule>
  </conditionalFormatting>
  <conditionalFormatting sqref="G18:G19 G14:G15">
    <cfRule type="cellIs" dxfId="0" priority="1" operator="equal">
      <formula>0</formula>
    </cfRule>
  </conditionalFormatting>
  <pageMargins left="0.49" right="0.41" top="0.64" bottom="0.56999999999999995" header="0.51181102362204722" footer="0.51181102362204722"/>
  <pageSetup paperSize="8" scale="57" fitToHeight="3"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85" zoomScaleNormal="85" zoomScaleSheetLayoutView="50" workbookViewId="0">
      <selection activeCell="B7" sqref="B7"/>
    </sheetView>
  </sheetViews>
  <sheetFormatPr defaultColWidth="14.85546875" defaultRowHeight="15" x14ac:dyDescent="0.2"/>
  <cols>
    <col min="1" max="1" width="8" style="3" bestFit="1" customWidth="1"/>
    <col min="2" max="2" width="48.5703125" style="1" bestFit="1" customWidth="1"/>
    <col min="3" max="3" width="88.5703125" style="2" bestFit="1" customWidth="1"/>
    <col min="4" max="4" width="24.28515625" style="1" customWidth="1"/>
    <col min="5" max="5" width="13.28515625" style="3" bestFit="1" customWidth="1"/>
    <col min="6" max="6" width="12.42578125" style="3" bestFit="1" customWidth="1"/>
    <col min="7" max="9" width="5.85546875" style="3" bestFit="1" customWidth="1"/>
    <col min="10" max="10" width="7.140625" style="3" customWidth="1"/>
    <col min="11" max="11" width="19.85546875" style="3" hidden="1" customWidth="1"/>
    <col min="12" max="12" width="17.5703125" style="3" bestFit="1" customWidth="1"/>
    <col min="13" max="16384" width="14.85546875" style="3"/>
  </cols>
  <sheetData>
    <row r="1" spans="1:12" s="1" customFormat="1" ht="15.75" x14ac:dyDescent="0.25">
      <c r="A1" s="22"/>
      <c r="B1" s="23"/>
      <c r="C1" s="24"/>
      <c r="D1" s="23"/>
      <c r="E1" s="23"/>
      <c r="F1" s="23"/>
      <c r="G1" s="108" t="s">
        <v>0</v>
      </c>
      <c r="H1" s="109"/>
      <c r="I1" s="109"/>
      <c r="J1" s="110"/>
      <c r="K1" s="23"/>
      <c r="L1" s="23"/>
    </row>
    <row r="2" spans="1:12" ht="31.5" x14ac:dyDescent="0.2">
      <c r="A2" s="25" t="s">
        <v>1</v>
      </c>
      <c r="B2" s="26" t="s">
        <v>2</v>
      </c>
      <c r="C2" s="27" t="s">
        <v>111</v>
      </c>
      <c r="D2" s="26" t="s">
        <v>224</v>
      </c>
      <c r="E2" s="26" t="s">
        <v>5</v>
      </c>
      <c r="F2" s="25" t="s">
        <v>6</v>
      </c>
      <c r="G2" s="28">
        <v>2021</v>
      </c>
      <c r="H2" s="28">
        <v>2026</v>
      </c>
      <c r="I2" s="28">
        <v>2031</v>
      </c>
      <c r="J2" s="29"/>
      <c r="K2" s="66" t="s">
        <v>7</v>
      </c>
      <c r="L2" s="30" t="s">
        <v>8</v>
      </c>
    </row>
    <row r="3" spans="1:12" s="4" customFormat="1" ht="47.25" x14ac:dyDescent="0.25">
      <c r="A3" s="79" t="s">
        <v>112</v>
      </c>
      <c r="B3" s="83" t="s">
        <v>222</v>
      </c>
      <c r="C3" s="94" t="s">
        <v>144</v>
      </c>
      <c r="D3" s="92" t="s">
        <v>130</v>
      </c>
      <c r="E3" s="93" t="s">
        <v>10</v>
      </c>
      <c r="F3" s="31"/>
      <c r="G3" s="95">
        <v>14</v>
      </c>
      <c r="H3" s="95">
        <v>14</v>
      </c>
      <c r="I3" s="95">
        <v>14</v>
      </c>
      <c r="J3" s="31"/>
      <c r="K3" s="67"/>
      <c r="L3" s="32" t="s">
        <v>84</v>
      </c>
    </row>
    <row r="4" spans="1:12" s="5" customFormat="1" ht="15.75" x14ac:dyDescent="0.25">
      <c r="A4" s="79" t="s">
        <v>113</v>
      </c>
      <c r="B4" s="83" t="s">
        <v>131</v>
      </c>
      <c r="C4" s="94" t="s">
        <v>342</v>
      </c>
      <c r="D4" s="92"/>
      <c r="E4" s="93" t="s">
        <v>10</v>
      </c>
      <c r="F4" s="31"/>
      <c r="G4" s="95">
        <v>0</v>
      </c>
      <c r="H4" s="95">
        <v>0</v>
      </c>
      <c r="I4" s="95">
        <v>0</v>
      </c>
      <c r="J4" s="31"/>
      <c r="K4" s="67"/>
      <c r="L4" s="31" t="s">
        <v>293</v>
      </c>
    </row>
    <row r="5" spans="1:12" s="6" customFormat="1" ht="47.25" x14ac:dyDescent="0.25">
      <c r="A5" s="79" t="s">
        <v>114</v>
      </c>
      <c r="B5" s="83" t="s">
        <v>132</v>
      </c>
      <c r="C5" s="94" t="s">
        <v>223</v>
      </c>
      <c r="D5" s="92" t="s">
        <v>225</v>
      </c>
      <c r="E5" s="93" t="s">
        <v>10</v>
      </c>
      <c r="F5" s="31"/>
      <c r="G5" s="95">
        <v>180</v>
      </c>
      <c r="H5" s="95">
        <v>180</v>
      </c>
      <c r="I5" s="95">
        <v>180</v>
      </c>
      <c r="J5" s="31"/>
      <c r="K5" s="67"/>
      <c r="L5" s="31" t="s">
        <v>86</v>
      </c>
    </row>
    <row r="6" spans="1:12" s="6" customFormat="1" ht="31.5" x14ac:dyDescent="0.25">
      <c r="A6" s="79" t="s">
        <v>115</v>
      </c>
      <c r="B6" s="83" t="s">
        <v>133</v>
      </c>
      <c r="C6" s="94" t="s">
        <v>239</v>
      </c>
      <c r="D6" s="92" t="s">
        <v>240</v>
      </c>
      <c r="E6" s="93" t="s">
        <v>10</v>
      </c>
      <c r="F6" s="31"/>
      <c r="G6" s="95">
        <v>571</v>
      </c>
      <c r="H6" s="95">
        <v>1571</v>
      </c>
      <c r="I6" s="95">
        <v>1900</v>
      </c>
      <c r="J6" s="31"/>
      <c r="K6" s="67"/>
      <c r="L6" s="31" t="s">
        <v>86</v>
      </c>
    </row>
    <row r="7" spans="1:12" s="6" customFormat="1" ht="31.5" x14ac:dyDescent="0.25">
      <c r="A7" s="79" t="s">
        <v>116</v>
      </c>
      <c r="B7" s="83" t="s">
        <v>134</v>
      </c>
      <c r="C7" s="94" t="s">
        <v>239</v>
      </c>
      <c r="D7" s="92" t="s">
        <v>241</v>
      </c>
      <c r="E7" s="93" t="s">
        <v>10</v>
      </c>
      <c r="F7" s="31"/>
      <c r="G7" s="95">
        <v>950</v>
      </c>
      <c r="H7" s="95">
        <v>950</v>
      </c>
      <c r="I7" s="95">
        <v>950</v>
      </c>
      <c r="J7" s="31"/>
      <c r="K7" s="67"/>
      <c r="L7" s="31" t="s">
        <v>84</v>
      </c>
    </row>
    <row r="8" spans="1:12" s="6" customFormat="1" ht="15.75" x14ac:dyDescent="0.25">
      <c r="A8" s="79" t="s">
        <v>117</v>
      </c>
      <c r="B8" s="83" t="s">
        <v>135</v>
      </c>
      <c r="C8" s="94" t="s">
        <v>145</v>
      </c>
      <c r="D8" s="92"/>
      <c r="E8" s="93" t="s">
        <v>10</v>
      </c>
      <c r="F8" s="31"/>
      <c r="G8" s="95">
        <v>46</v>
      </c>
      <c r="H8" s="95">
        <v>46</v>
      </c>
      <c r="I8" s="95">
        <v>46</v>
      </c>
      <c r="J8" s="31"/>
      <c r="K8" s="67"/>
      <c r="L8" s="31" t="s">
        <v>84</v>
      </c>
    </row>
    <row r="9" spans="1:12" s="6" customFormat="1" ht="63" x14ac:dyDescent="0.25">
      <c r="A9" s="79" t="s">
        <v>118</v>
      </c>
      <c r="B9" s="83" t="s">
        <v>226</v>
      </c>
      <c r="C9" s="94" t="s">
        <v>227</v>
      </c>
      <c r="D9" s="83" t="s">
        <v>228</v>
      </c>
      <c r="E9" s="93" t="s">
        <v>10</v>
      </c>
      <c r="F9" s="31"/>
      <c r="G9" s="95">
        <v>11</v>
      </c>
      <c r="H9" s="95">
        <v>11</v>
      </c>
      <c r="I9" s="95">
        <v>11</v>
      </c>
      <c r="J9" s="31"/>
      <c r="K9" s="67"/>
      <c r="L9" s="31" t="s">
        <v>84</v>
      </c>
    </row>
    <row r="10" spans="1:12" s="6" customFormat="1" ht="63" x14ac:dyDescent="0.25">
      <c r="A10" s="79" t="s">
        <v>119</v>
      </c>
      <c r="B10" s="83" t="s">
        <v>136</v>
      </c>
      <c r="C10" s="94" t="s">
        <v>146</v>
      </c>
      <c r="D10" s="96" t="s">
        <v>229</v>
      </c>
      <c r="E10" s="93" t="s">
        <v>10</v>
      </c>
      <c r="F10" s="31"/>
      <c r="G10" s="95">
        <v>125</v>
      </c>
      <c r="H10" s="95">
        <v>125</v>
      </c>
      <c r="I10" s="95">
        <v>125</v>
      </c>
      <c r="J10" s="31"/>
      <c r="K10" s="67"/>
      <c r="L10" s="31" t="s">
        <v>84</v>
      </c>
    </row>
    <row r="11" spans="1:12" s="6" customFormat="1" ht="15.75" x14ac:dyDescent="0.25">
      <c r="A11" s="79" t="s">
        <v>120</v>
      </c>
      <c r="B11" s="83" t="s">
        <v>137</v>
      </c>
      <c r="C11" s="94" t="s">
        <v>239</v>
      </c>
      <c r="D11" s="92"/>
      <c r="E11" s="93" t="s">
        <v>10</v>
      </c>
      <c r="F11" s="31"/>
      <c r="G11" s="95">
        <v>213</v>
      </c>
      <c r="H11" s="95">
        <v>303</v>
      </c>
      <c r="I11" s="95">
        <v>303</v>
      </c>
      <c r="J11" s="31"/>
      <c r="K11" s="67"/>
      <c r="L11" s="31" t="s">
        <v>84</v>
      </c>
    </row>
    <row r="12" spans="1:12" s="6" customFormat="1" ht="15.75" x14ac:dyDescent="0.25">
      <c r="A12" s="79" t="s">
        <v>121</v>
      </c>
      <c r="B12" s="83" t="s">
        <v>138</v>
      </c>
      <c r="C12" s="94" t="s">
        <v>239</v>
      </c>
      <c r="D12" s="92"/>
      <c r="E12" s="93" t="s">
        <v>10</v>
      </c>
      <c r="F12" s="31"/>
      <c r="G12" s="95">
        <v>405</v>
      </c>
      <c r="H12" s="95">
        <v>1505</v>
      </c>
      <c r="I12" s="95">
        <v>2605</v>
      </c>
      <c r="J12" s="31"/>
      <c r="K12" s="67"/>
      <c r="L12" s="31" t="s">
        <v>86</v>
      </c>
    </row>
    <row r="13" spans="1:12" s="6" customFormat="1" ht="63" x14ac:dyDescent="0.25">
      <c r="A13" s="79" t="s">
        <v>122</v>
      </c>
      <c r="B13" s="83" t="s">
        <v>139</v>
      </c>
      <c r="C13" s="94" t="s">
        <v>230</v>
      </c>
      <c r="D13" s="94" t="s">
        <v>264</v>
      </c>
      <c r="E13" s="93" t="s">
        <v>10</v>
      </c>
      <c r="F13" s="31"/>
      <c r="G13" s="95">
        <v>175</v>
      </c>
      <c r="H13" s="95">
        <v>1175</v>
      </c>
      <c r="I13" s="95">
        <v>1500</v>
      </c>
      <c r="J13" s="31"/>
      <c r="K13" s="67"/>
      <c r="L13" s="31" t="s">
        <v>86</v>
      </c>
    </row>
    <row r="14" spans="1:12" s="6" customFormat="1" ht="47.25" x14ac:dyDescent="0.25">
      <c r="A14" s="79" t="s">
        <v>123</v>
      </c>
      <c r="B14" s="97" t="s">
        <v>231</v>
      </c>
      <c r="C14" s="98" t="s">
        <v>355</v>
      </c>
      <c r="D14" s="31"/>
      <c r="E14" s="93" t="s">
        <v>10</v>
      </c>
      <c r="F14" s="31"/>
      <c r="G14" s="95">
        <v>190</v>
      </c>
      <c r="H14" s="95">
        <v>709</v>
      </c>
      <c r="I14" s="95">
        <v>709</v>
      </c>
      <c r="J14" s="31"/>
      <c r="K14" s="67"/>
      <c r="L14" s="31" t="s">
        <v>84</v>
      </c>
    </row>
    <row r="15" spans="1:12" s="6" customFormat="1" ht="47.25" x14ac:dyDescent="0.25">
      <c r="A15" s="79" t="s">
        <v>124</v>
      </c>
      <c r="B15" s="97" t="s">
        <v>232</v>
      </c>
      <c r="C15" s="94" t="s">
        <v>233</v>
      </c>
      <c r="D15" s="83" t="s">
        <v>140</v>
      </c>
      <c r="E15" s="93" t="s">
        <v>10</v>
      </c>
      <c r="F15" s="31"/>
      <c r="G15" s="95">
        <v>10</v>
      </c>
      <c r="H15" s="95">
        <v>10</v>
      </c>
      <c r="I15" s="95">
        <v>10</v>
      </c>
      <c r="J15" s="31"/>
      <c r="K15" s="67"/>
      <c r="L15" s="31" t="s">
        <v>86</v>
      </c>
    </row>
    <row r="16" spans="1:12" s="6" customFormat="1" ht="47.25" x14ac:dyDescent="0.25">
      <c r="A16" s="79" t="s">
        <v>125</v>
      </c>
      <c r="B16" s="97" t="s">
        <v>234</v>
      </c>
      <c r="C16" s="94" t="s">
        <v>147</v>
      </c>
      <c r="D16" s="83" t="s">
        <v>235</v>
      </c>
      <c r="E16" s="93" t="s">
        <v>10</v>
      </c>
      <c r="F16" s="31"/>
      <c r="G16" s="95">
        <v>42</v>
      </c>
      <c r="H16" s="95">
        <v>42</v>
      </c>
      <c r="I16" s="95">
        <v>42</v>
      </c>
      <c r="J16" s="31"/>
      <c r="K16" s="67"/>
      <c r="L16" s="31" t="s">
        <v>86</v>
      </c>
    </row>
    <row r="17" spans="1:12" s="6" customFormat="1" ht="47.25" x14ac:dyDescent="0.25">
      <c r="A17" s="79" t="s">
        <v>126</v>
      </c>
      <c r="B17" s="83" t="s">
        <v>141</v>
      </c>
      <c r="C17" s="94" t="s">
        <v>236</v>
      </c>
      <c r="D17" s="31"/>
      <c r="E17" s="93" t="s">
        <v>10</v>
      </c>
      <c r="F17" s="31"/>
      <c r="G17" s="95">
        <v>134</v>
      </c>
      <c r="H17" s="95">
        <v>174</v>
      </c>
      <c r="I17" s="95">
        <v>199</v>
      </c>
      <c r="J17" s="31"/>
      <c r="K17" s="67"/>
      <c r="L17" s="31"/>
    </row>
    <row r="18" spans="1:12" s="6" customFormat="1" ht="15.75" x14ac:dyDescent="0.25">
      <c r="A18" s="79" t="s">
        <v>127</v>
      </c>
      <c r="B18" s="83" t="s">
        <v>142</v>
      </c>
      <c r="C18" s="94" t="s">
        <v>237</v>
      </c>
      <c r="D18" s="31"/>
      <c r="E18" s="93" t="s">
        <v>10</v>
      </c>
      <c r="F18" s="31"/>
      <c r="G18" s="95">
        <v>70</v>
      </c>
      <c r="H18" s="95">
        <v>70</v>
      </c>
      <c r="I18" s="95">
        <v>70</v>
      </c>
      <c r="J18" s="31"/>
      <c r="K18" s="67"/>
      <c r="L18" s="31" t="s">
        <v>86</v>
      </c>
    </row>
    <row r="19" spans="1:12" s="6" customFormat="1" ht="31.5" x14ac:dyDescent="0.25">
      <c r="A19" s="79" t="s">
        <v>128</v>
      </c>
      <c r="B19" s="83" t="s">
        <v>143</v>
      </c>
      <c r="C19" s="94" t="s">
        <v>238</v>
      </c>
      <c r="D19" s="37"/>
      <c r="E19" s="93" t="s">
        <v>10</v>
      </c>
      <c r="F19" s="31"/>
      <c r="G19" s="95">
        <v>0</v>
      </c>
      <c r="H19" s="95">
        <v>40</v>
      </c>
      <c r="I19" s="95">
        <v>40</v>
      </c>
      <c r="J19" s="31"/>
      <c r="K19" s="67"/>
      <c r="L19" s="31" t="s">
        <v>86</v>
      </c>
    </row>
    <row r="20" spans="1:12" s="6" customFormat="1" ht="31.5" x14ac:dyDescent="0.25">
      <c r="A20" s="79" t="s">
        <v>129</v>
      </c>
      <c r="B20" s="99" t="s">
        <v>352</v>
      </c>
      <c r="C20" s="94" t="s">
        <v>354</v>
      </c>
      <c r="D20" s="94" t="s">
        <v>353</v>
      </c>
      <c r="E20" s="93" t="s">
        <v>10</v>
      </c>
      <c r="F20" s="31"/>
      <c r="G20" s="95">
        <v>665</v>
      </c>
      <c r="H20" s="95">
        <v>665</v>
      </c>
      <c r="I20" s="95">
        <v>665</v>
      </c>
      <c r="J20" s="31"/>
      <c r="K20" s="67"/>
      <c r="L20" s="31" t="s">
        <v>84</v>
      </c>
    </row>
  </sheetData>
  <customSheetViews>
    <customSheetView guid="{A46FCCC9-41AC-4ACF-A41B-49540128E4F0}" scale="85" fitToPage="1" hiddenColumns="1">
      <selection activeCell="A3" sqref="A3:XFD3"/>
      <pageMargins left="0.49" right="0.41" top="0.64" bottom="0.56999999999999995" header="0.51181102362204722" footer="0.51181102362204722"/>
      <pageSetup paperSize="8" scale="57" fitToHeight="3" orientation="landscape" r:id="rId1"/>
      <headerFooter alignWithMargins="0"/>
    </customSheetView>
    <customSheetView guid="{24631CFE-345B-49FA-9768-727689FB7814}" scale="85" fitToPage="1" hiddenColumns="1" topLeftCell="A10">
      <selection activeCell="B10" sqref="B10"/>
      <pageMargins left="0.49" right="0.41" top="0.64" bottom="0.56999999999999995" header="0.51181102362204722" footer="0.51181102362204722"/>
      <pageSetup paperSize="8" scale="57" fitToHeight="3" orientation="landscape" r:id="rId2"/>
      <headerFooter alignWithMargins="0"/>
    </customSheetView>
  </customSheetViews>
  <mergeCells count="1">
    <mergeCell ref="G1:J1"/>
  </mergeCells>
  <pageMargins left="0.49" right="0.41" top="0.64" bottom="0.56999999999999995" header="0.51181102362204722" footer="0.51181102362204722"/>
  <pageSetup paperSize="8" scale="57" fitToHeight="3" orientation="landscape"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85" zoomScaleNormal="100" zoomScaleSheetLayoutView="50" workbookViewId="0">
      <selection activeCell="F2" sqref="F1:F1048576"/>
    </sheetView>
  </sheetViews>
  <sheetFormatPr defaultColWidth="14.85546875" defaultRowHeight="15.75" x14ac:dyDescent="0.2"/>
  <cols>
    <col min="1" max="1" width="14.7109375" style="29" bestFit="1" customWidth="1"/>
    <col min="2" max="2" width="39.42578125" style="23" bestFit="1" customWidth="1"/>
    <col min="3" max="3" width="93.28515625" style="24" customWidth="1"/>
    <col min="4" max="4" width="24.28515625" style="23" customWidth="1"/>
    <col min="5" max="5" width="29.42578125" style="29" customWidth="1"/>
    <col min="6" max="8" width="8.85546875" style="29" customWidth="1"/>
    <col min="9" max="9" width="7.140625" style="29" customWidth="1"/>
    <col min="10" max="10" width="28.5703125" style="29" customWidth="1"/>
    <col min="11" max="16384" width="14.85546875" style="29"/>
  </cols>
  <sheetData>
    <row r="1" spans="1:10" s="23" customFormat="1" x14ac:dyDescent="0.25">
      <c r="A1" s="22"/>
      <c r="C1" s="24"/>
      <c r="F1" s="108" t="s">
        <v>351</v>
      </c>
      <c r="G1" s="109"/>
      <c r="H1" s="109"/>
      <c r="I1" s="110"/>
    </row>
    <row r="2" spans="1:10" x14ac:dyDescent="0.2">
      <c r="A2" s="25" t="s">
        <v>1</v>
      </c>
      <c r="B2" s="26" t="s">
        <v>2</v>
      </c>
      <c r="C2" s="27" t="s">
        <v>111</v>
      </c>
      <c r="D2" s="26" t="s">
        <v>4</v>
      </c>
      <c r="E2" s="26" t="s">
        <v>5</v>
      </c>
      <c r="F2" s="28">
        <v>2021</v>
      </c>
      <c r="G2" s="28">
        <v>2026</v>
      </c>
      <c r="H2" s="28">
        <v>2031</v>
      </c>
      <c r="J2" s="30" t="s">
        <v>8</v>
      </c>
    </row>
    <row r="3" spans="1:10" s="33" customFormat="1" ht="126" x14ac:dyDescent="0.25">
      <c r="A3" s="79" t="s">
        <v>148</v>
      </c>
      <c r="B3" s="80" t="s">
        <v>160</v>
      </c>
      <c r="C3" s="81" t="s">
        <v>266</v>
      </c>
      <c r="D3" s="81" t="s">
        <v>265</v>
      </c>
      <c r="E3" s="82" t="s">
        <v>267</v>
      </c>
      <c r="F3" s="84">
        <v>26500</v>
      </c>
      <c r="G3" s="84">
        <v>53000</v>
      </c>
      <c r="H3" s="84">
        <v>53000</v>
      </c>
      <c r="I3" s="31"/>
      <c r="J3" s="32" t="s">
        <v>84</v>
      </c>
    </row>
    <row r="4" spans="1:10" s="34" customFormat="1" ht="63" x14ac:dyDescent="0.25">
      <c r="A4" s="85" t="s">
        <v>149</v>
      </c>
      <c r="B4" s="86" t="s">
        <v>161</v>
      </c>
      <c r="C4" s="81" t="s">
        <v>276</v>
      </c>
      <c r="D4" s="80" t="s">
        <v>268</v>
      </c>
      <c r="E4" s="82" t="s">
        <v>269</v>
      </c>
      <c r="F4" s="87"/>
      <c r="G4" s="87">
        <v>46619</v>
      </c>
      <c r="H4" s="87">
        <v>93238</v>
      </c>
      <c r="I4" s="31"/>
      <c r="J4" s="31" t="s">
        <v>84</v>
      </c>
    </row>
    <row r="5" spans="1:10" s="35" customFormat="1" ht="47.25" x14ac:dyDescent="0.25">
      <c r="A5" s="79" t="s">
        <v>150</v>
      </c>
      <c r="B5" s="80" t="s">
        <v>162</v>
      </c>
      <c r="C5" s="81" t="s">
        <v>277</v>
      </c>
      <c r="D5" s="80" t="s">
        <v>275</v>
      </c>
      <c r="E5" s="82" t="s">
        <v>172</v>
      </c>
      <c r="F5" s="84">
        <v>30000</v>
      </c>
      <c r="G5" s="84">
        <v>60000</v>
      </c>
      <c r="H5" s="84">
        <v>60000</v>
      </c>
      <c r="I5" s="31"/>
      <c r="J5" s="31" t="s">
        <v>86</v>
      </c>
    </row>
    <row r="6" spans="1:10" s="35" customFormat="1" ht="31.5" x14ac:dyDescent="0.25">
      <c r="A6" s="79" t="s">
        <v>151</v>
      </c>
      <c r="B6" s="80" t="s">
        <v>163</v>
      </c>
      <c r="C6" s="81" t="s">
        <v>271</v>
      </c>
      <c r="D6" s="80" t="s">
        <v>177</v>
      </c>
      <c r="E6" s="82" t="s">
        <v>270</v>
      </c>
      <c r="F6" s="84">
        <v>14972</v>
      </c>
      <c r="G6" s="84">
        <f t="shared" ref="G6:H6" si="0">F6</f>
        <v>14972</v>
      </c>
      <c r="H6" s="84">
        <f t="shared" si="0"/>
        <v>14972</v>
      </c>
      <c r="I6" s="31"/>
      <c r="J6" s="31" t="s">
        <v>84</v>
      </c>
    </row>
    <row r="7" spans="1:10" s="35" customFormat="1" ht="31.5" x14ac:dyDescent="0.25">
      <c r="A7" s="79" t="s">
        <v>152</v>
      </c>
      <c r="B7" s="80" t="s">
        <v>164</v>
      </c>
      <c r="C7" s="81" t="s">
        <v>278</v>
      </c>
      <c r="D7" s="80" t="s">
        <v>178</v>
      </c>
      <c r="E7" s="82" t="s">
        <v>272</v>
      </c>
      <c r="F7" s="84">
        <v>48308</v>
      </c>
      <c r="G7" s="84">
        <v>48308</v>
      </c>
      <c r="H7" s="84">
        <v>48308</v>
      </c>
      <c r="I7" s="31"/>
      <c r="J7" s="31" t="s">
        <v>298</v>
      </c>
    </row>
    <row r="8" spans="1:10" s="35" customFormat="1" ht="78.75" x14ac:dyDescent="0.25">
      <c r="A8" s="79" t="s">
        <v>153</v>
      </c>
      <c r="B8" s="80" t="s">
        <v>165</v>
      </c>
      <c r="C8" s="81" t="s">
        <v>279</v>
      </c>
      <c r="D8" s="80" t="s">
        <v>179</v>
      </c>
      <c r="E8" s="82" t="s">
        <v>174</v>
      </c>
      <c r="F8" s="84">
        <v>0</v>
      </c>
      <c r="G8" s="84">
        <v>38646</v>
      </c>
      <c r="H8" s="84">
        <v>77292</v>
      </c>
      <c r="I8" s="31"/>
      <c r="J8" s="31" t="s">
        <v>86</v>
      </c>
    </row>
    <row r="9" spans="1:10" s="35" customFormat="1" ht="63" x14ac:dyDescent="0.25">
      <c r="A9" s="79" t="s">
        <v>154</v>
      </c>
      <c r="B9" s="80" t="s">
        <v>166</v>
      </c>
      <c r="C9" s="81" t="s">
        <v>274</v>
      </c>
      <c r="D9" s="80" t="s">
        <v>180</v>
      </c>
      <c r="E9" s="82" t="s">
        <v>273</v>
      </c>
      <c r="F9" s="84">
        <v>62708</v>
      </c>
      <c r="G9" s="84">
        <v>62708</v>
      </c>
      <c r="H9" s="84">
        <v>62708</v>
      </c>
      <c r="I9" s="31"/>
      <c r="J9" s="31" t="s">
        <v>84</v>
      </c>
    </row>
    <row r="10" spans="1:10" s="35" customFormat="1" ht="47.25" x14ac:dyDescent="0.25">
      <c r="A10" s="79" t="s">
        <v>155</v>
      </c>
      <c r="B10" s="80" t="s">
        <v>167</v>
      </c>
      <c r="C10" s="81"/>
      <c r="D10" s="80" t="s">
        <v>181</v>
      </c>
      <c r="E10" s="82" t="s">
        <v>176</v>
      </c>
      <c r="F10" s="84">
        <v>0</v>
      </c>
      <c r="G10" s="84">
        <f t="shared" ref="G10:H13" si="1">F10</f>
        <v>0</v>
      </c>
      <c r="H10" s="84">
        <f t="shared" si="1"/>
        <v>0</v>
      </c>
      <c r="I10" s="31"/>
      <c r="J10" s="31" t="s">
        <v>171</v>
      </c>
    </row>
    <row r="11" spans="1:10" s="35" customFormat="1" ht="47.25" x14ac:dyDescent="0.25">
      <c r="A11" s="79" t="s">
        <v>156</v>
      </c>
      <c r="B11" s="80" t="s">
        <v>168</v>
      </c>
      <c r="C11" s="81" t="s">
        <v>338</v>
      </c>
      <c r="D11" s="80" t="s">
        <v>182</v>
      </c>
      <c r="E11" s="82" t="s">
        <v>173</v>
      </c>
      <c r="F11" s="88"/>
      <c r="G11" s="89">
        <f>H11/2</f>
        <v>32736</v>
      </c>
      <c r="H11" s="89">
        <v>65472</v>
      </c>
      <c r="I11" s="31"/>
      <c r="J11" s="31" t="s">
        <v>171</v>
      </c>
    </row>
    <row r="12" spans="1:10" s="35" customFormat="1" x14ac:dyDescent="0.25">
      <c r="A12" s="79" t="s">
        <v>157</v>
      </c>
      <c r="B12" s="80" t="s">
        <v>169</v>
      </c>
      <c r="C12" s="81"/>
      <c r="D12" s="80" t="s">
        <v>183</v>
      </c>
      <c r="E12" s="82" t="s">
        <v>173</v>
      </c>
      <c r="F12" s="90">
        <v>22750</v>
      </c>
      <c r="G12" s="90">
        <v>45500</v>
      </c>
      <c r="H12" s="90">
        <f t="shared" si="1"/>
        <v>45500</v>
      </c>
      <c r="I12" s="31"/>
      <c r="J12" s="31" t="s">
        <v>171</v>
      </c>
    </row>
    <row r="13" spans="1:10" s="35" customFormat="1" x14ac:dyDescent="0.25">
      <c r="A13" s="79" t="s">
        <v>158</v>
      </c>
      <c r="B13" s="80" t="s">
        <v>170</v>
      </c>
      <c r="C13" s="81" t="s">
        <v>339</v>
      </c>
      <c r="D13" s="80"/>
      <c r="E13" s="82" t="s">
        <v>280</v>
      </c>
      <c r="F13" s="80">
        <v>0</v>
      </c>
      <c r="G13" s="80">
        <f t="shared" si="1"/>
        <v>0</v>
      </c>
      <c r="H13" s="80">
        <f t="shared" si="1"/>
        <v>0</v>
      </c>
      <c r="I13" s="31"/>
      <c r="J13" s="31" t="s">
        <v>171</v>
      </c>
    </row>
    <row r="14" spans="1:10" s="35" customFormat="1" x14ac:dyDescent="0.25">
      <c r="A14" s="79" t="s">
        <v>159</v>
      </c>
      <c r="B14" s="80" t="s">
        <v>134</v>
      </c>
      <c r="C14" s="81" t="s">
        <v>281</v>
      </c>
      <c r="D14" s="80" t="s">
        <v>184</v>
      </c>
      <c r="E14" s="82" t="s">
        <v>172</v>
      </c>
      <c r="F14" s="80"/>
      <c r="G14" s="80"/>
      <c r="H14" s="80"/>
      <c r="I14" s="31"/>
      <c r="J14" s="31" t="s">
        <v>84</v>
      </c>
    </row>
    <row r="15" spans="1:10" s="35" customFormat="1" x14ac:dyDescent="0.25">
      <c r="A15" s="79" t="s">
        <v>246</v>
      </c>
      <c r="B15" s="80" t="s">
        <v>242</v>
      </c>
      <c r="C15" s="81" t="s">
        <v>243</v>
      </c>
      <c r="D15" s="83" t="s">
        <v>244</v>
      </c>
      <c r="E15" s="73" t="s">
        <v>245</v>
      </c>
      <c r="F15" s="80">
        <v>5181</v>
      </c>
      <c r="G15" s="80">
        <v>5181</v>
      </c>
      <c r="H15" s="80">
        <v>5181</v>
      </c>
      <c r="I15" s="31"/>
      <c r="J15" s="31" t="s">
        <v>84</v>
      </c>
    </row>
    <row r="16" spans="1:10" s="35" customFormat="1" x14ac:dyDescent="0.25">
      <c r="A16" s="79" t="s">
        <v>247</v>
      </c>
      <c r="B16" s="80" t="s">
        <v>253</v>
      </c>
      <c r="C16" s="81" t="s">
        <v>250</v>
      </c>
      <c r="D16" s="31"/>
      <c r="E16" s="73"/>
      <c r="F16" s="80">
        <v>9242</v>
      </c>
      <c r="G16" s="80">
        <v>9242</v>
      </c>
      <c r="H16" s="80">
        <v>9242</v>
      </c>
      <c r="I16" s="31"/>
      <c r="J16" s="31" t="s">
        <v>84</v>
      </c>
    </row>
    <row r="17" spans="1:10" s="35" customFormat="1" x14ac:dyDescent="0.25">
      <c r="A17" s="79" t="s">
        <v>254</v>
      </c>
      <c r="B17" s="80" t="s">
        <v>257</v>
      </c>
      <c r="C17" s="81" t="s">
        <v>255</v>
      </c>
      <c r="D17" s="31"/>
      <c r="E17" s="73" t="s">
        <v>256</v>
      </c>
      <c r="F17" s="80">
        <v>548</v>
      </c>
      <c r="G17" s="80">
        <v>548</v>
      </c>
      <c r="H17" s="80">
        <v>548</v>
      </c>
      <c r="I17" s="31"/>
      <c r="J17" s="31" t="s">
        <v>84</v>
      </c>
    </row>
    <row r="18" spans="1:10" s="35" customFormat="1" ht="31.5" x14ac:dyDescent="0.25">
      <c r="A18" s="79" t="s">
        <v>348</v>
      </c>
      <c r="B18" s="38" t="s">
        <v>349</v>
      </c>
      <c r="C18" s="77" t="s">
        <v>350</v>
      </c>
      <c r="D18" s="78"/>
      <c r="E18" s="31"/>
      <c r="F18" s="91">
        <f>1700-1509</f>
        <v>191</v>
      </c>
      <c r="G18" s="91">
        <f>F18</f>
        <v>191</v>
      </c>
      <c r="H18" s="91">
        <f>G18</f>
        <v>191</v>
      </c>
      <c r="I18" s="31"/>
      <c r="J18" s="31" t="s">
        <v>84</v>
      </c>
    </row>
  </sheetData>
  <customSheetViews>
    <customSheetView guid="{A46FCCC9-41AC-4ACF-A41B-49540128E4F0}" scale="85" fitToPage="1" hiddenColumns="1" topLeftCell="B1">
      <selection activeCell="E10" sqref="E10"/>
      <pageMargins left="0.49" right="0.41" top="0.64" bottom="0.56999999999999995" header="0.51181102362204722" footer="0.51181102362204722"/>
      <pageSetup paperSize="8" scale="57" fitToHeight="3" orientation="landscape" r:id="rId1"/>
      <headerFooter alignWithMargins="0"/>
    </customSheetView>
    <customSheetView guid="{24631CFE-345B-49FA-9768-727689FB7814}" scale="85" fitToPage="1" hiddenColumns="1" topLeftCell="B1">
      <selection activeCell="C3" sqref="C3"/>
      <pageMargins left="0.49" right="0.41" top="0.64" bottom="0.56999999999999995" header="0.51181102362204722" footer="0.51181102362204722"/>
      <pageSetup paperSize="8" scale="57" fitToHeight="3" orientation="landscape" r:id="rId2"/>
      <headerFooter alignWithMargins="0"/>
    </customSheetView>
  </customSheetViews>
  <mergeCells count="1">
    <mergeCell ref="F1:I1"/>
  </mergeCells>
  <pageMargins left="0.49" right="0.41" top="0.64" bottom="0.56999999999999995" header="0.51181102362204722" footer="0.51181102362204722"/>
  <pageSetup paperSize="8" scale="57" fitToHeight="3" orientation="landscape"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F2" sqref="F1:F1048576"/>
    </sheetView>
  </sheetViews>
  <sheetFormatPr defaultRowHeight="15" x14ac:dyDescent="0.25"/>
  <cols>
    <col min="1" max="1" width="5" style="74" bestFit="1" customWidth="1"/>
    <col min="2" max="2" width="34" style="74" bestFit="1" customWidth="1"/>
    <col min="3" max="3" width="45.7109375" style="74" bestFit="1" customWidth="1"/>
    <col min="4" max="4" width="8.42578125" style="74" bestFit="1" customWidth="1"/>
    <col min="5" max="5" width="9.140625" style="74"/>
    <col min="6" max="8" width="5" style="74" bestFit="1" customWidth="1"/>
    <col min="9" max="9" width="9.140625" style="74"/>
    <col min="10" max="10" width="12.140625" style="74" bestFit="1" customWidth="1"/>
    <col min="11" max="11" width="11.140625" style="74" customWidth="1"/>
    <col min="12" max="16384" width="9.140625" style="74"/>
  </cols>
  <sheetData>
    <row r="1" spans="1:10" ht="18.75" x14ac:dyDescent="0.25">
      <c r="A1" s="39"/>
      <c r="B1" s="111" t="s">
        <v>345</v>
      </c>
      <c r="C1" s="111"/>
      <c r="D1" s="40"/>
      <c r="E1" s="40"/>
      <c r="F1" s="105" t="s">
        <v>346</v>
      </c>
      <c r="G1" s="106"/>
      <c r="H1" s="106"/>
      <c r="I1" s="107"/>
      <c r="J1" s="40"/>
    </row>
    <row r="2" spans="1:10" x14ac:dyDescent="0.25">
      <c r="A2" s="48" t="s">
        <v>1</v>
      </c>
      <c r="B2" s="43" t="s">
        <v>2</v>
      </c>
      <c r="C2" s="44" t="s">
        <v>111</v>
      </c>
      <c r="D2" s="43" t="s">
        <v>4</v>
      </c>
      <c r="E2" s="43" t="s">
        <v>5</v>
      </c>
      <c r="F2" s="45">
        <v>2021</v>
      </c>
      <c r="G2" s="45">
        <v>2026</v>
      </c>
      <c r="H2" s="45">
        <v>2031</v>
      </c>
      <c r="I2" s="46"/>
      <c r="J2" s="47" t="s">
        <v>8</v>
      </c>
    </row>
    <row r="3" spans="1:10" ht="30" x14ac:dyDescent="0.25">
      <c r="A3" s="65" t="s">
        <v>343</v>
      </c>
      <c r="B3" s="12" t="s">
        <v>242</v>
      </c>
      <c r="C3" s="75" t="s">
        <v>243</v>
      </c>
      <c r="D3" s="75"/>
      <c r="E3" s="76" t="s">
        <v>245</v>
      </c>
      <c r="F3" s="12">
        <v>5181</v>
      </c>
      <c r="G3" s="12">
        <v>5181</v>
      </c>
      <c r="H3" s="12">
        <v>5181</v>
      </c>
      <c r="I3" s="50"/>
      <c r="J3" s="50" t="s">
        <v>84</v>
      </c>
    </row>
    <row r="4" spans="1:10" ht="30" x14ac:dyDescent="0.25">
      <c r="A4" s="65" t="s">
        <v>344</v>
      </c>
      <c r="B4" s="12" t="s">
        <v>253</v>
      </c>
      <c r="C4" s="75" t="s">
        <v>250</v>
      </c>
      <c r="D4" s="75" t="s">
        <v>184</v>
      </c>
      <c r="E4" s="76"/>
      <c r="F4" s="12">
        <v>9242</v>
      </c>
      <c r="G4" s="12">
        <v>9242</v>
      </c>
      <c r="H4" s="12">
        <v>9242</v>
      </c>
      <c r="I4" s="12"/>
      <c r="J4" s="50" t="s">
        <v>84</v>
      </c>
    </row>
    <row r="5" spans="1:10" ht="30" x14ac:dyDescent="0.25">
      <c r="A5" s="65" t="s">
        <v>347</v>
      </c>
      <c r="B5" s="12" t="s">
        <v>257</v>
      </c>
      <c r="C5" s="75" t="s">
        <v>255</v>
      </c>
      <c r="D5" s="12"/>
      <c r="E5" s="76" t="s">
        <v>256</v>
      </c>
      <c r="F5" s="12">
        <v>548</v>
      </c>
      <c r="G5" s="12">
        <v>548</v>
      </c>
      <c r="H5" s="12">
        <v>548</v>
      </c>
      <c r="I5" s="12"/>
      <c r="J5" s="50" t="s">
        <v>84</v>
      </c>
    </row>
  </sheetData>
  <mergeCells count="2">
    <mergeCell ref="F1:I1"/>
    <mergeCell ref="B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topLeftCell="B1" zoomScale="85" zoomScaleNormal="85" zoomScaleSheetLayoutView="50" workbookViewId="0">
      <selection activeCell="D1" sqref="D1:D1048576"/>
    </sheetView>
  </sheetViews>
  <sheetFormatPr defaultColWidth="14.85546875" defaultRowHeight="15" x14ac:dyDescent="0.2"/>
  <cols>
    <col min="1" max="1" width="14.7109375" style="3" bestFit="1" customWidth="1"/>
    <col min="2" max="2" width="52.5703125" style="1" customWidth="1"/>
    <col min="3" max="3" width="56.140625" style="2" customWidth="1"/>
    <col min="4" max="4" width="15.42578125" style="3" bestFit="1" customWidth="1"/>
    <col min="5" max="8" width="7.140625" style="3" customWidth="1"/>
    <col min="9" max="9" width="19.85546875" style="3" hidden="1" customWidth="1"/>
    <col min="10" max="10" width="19.85546875" style="3" bestFit="1" customWidth="1"/>
    <col min="11" max="16384" width="14.85546875" style="3"/>
  </cols>
  <sheetData>
    <row r="1" spans="1:10" s="1" customFormat="1" x14ac:dyDescent="0.25">
      <c r="A1" s="39"/>
      <c r="B1" s="40"/>
      <c r="C1" s="41"/>
      <c r="D1" s="40"/>
      <c r="E1" s="105" t="s">
        <v>0</v>
      </c>
      <c r="F1" s="106"/>
      <c r="G1" s="106"/>
      <c r="H1" s="107"/>
      <c r="I1" s="40"/>
      <c r="J1" s="40"/>
    </row>
    <row r="2" spans="1:10" x14ac:dyDescent="0.2">
      <c r="A2" s="42" t="s">
        <v>1</v>
      </c>
      <c r="B2" s="43" t="s">
        <v>2</v>
      </c>
      <c r="C2" s="44" t="s">
        <v>3</v>
      </c>
      <c r="D2" s="43" t="s">
        <v>5</v>
      </c>
      <c r="E2" s="45">
        <v>2021</v>
      </c>
      <c r="F2" s="45">
        <v>2026</v>
      </c>
      <c r="G2" s="45">
        <v>2031</v>
      </c>
      <c r="H2" s="46"/>
      <c r="I2" s="68" t="s">
        <v>7</v>
      </c>
      <c r="J2" s="47" t="s">
        <v>8</v>
      </c>
    </row>
    <row r="3" spans="1:10" s="4" customFormat="1" ht="30" x14ac:dyDescent="0.25">
      <c r="A3" s="65" t="s">
        <v>185</v>
      </c>
      <c r="B3" s="69" t="s">
        <v>194</v>
      </c>
      <c r="C3" s="69" t="s">
        <v>211</v>
      </c>
      <c r="D3" s="69" t="s">
        <v>203</v>
      </c>
      <c r="E3" s="70">
        <v>600</v>
      </c>
      <c r="F3" s="70">
        <v>600</v>
      </c>
      <c r="G3" s="70">
        <v>600</v>
      </c>
      <c r="H3" s="50"/>
      <c r="I3" s="71"/>
      <c r="J3" s="9" t="s">
        <v>84</v>
      </c>
    </row>
    <row r="4" spans="1:10" s="5" customFormat="1" ht="30" x14ac:dyDescent="0.25">
      <c r="A4" s="65" t="s">
        <v>186</v>
      </c>
      <c r="B4" s="69" t="s">
        <v>195</v>
      </c>
      <c r="C4" s="69" t="s">
        <v>212</v>
      </c>
      <c r="D4" s="69" t="s">
        <v>204</v>
      </c>
      <c r="E4" s="70">
        <v>0</v>
      </c>
      <c r="F4" s="70">
        <v>420</v>
      </c>
      <c r="G4" s="70">
        <v>420</v>
      </c>
      <c r="H4" s="50"/>
      <c r="I4" s="71"/>
      <c r="J4" s="50" t="s">
        <v>86</v>
      </c>
    </row>
    <row r="5" spans="1:10" s="6" customFormat="1" x14ac:dyDescent="0.25">
      <c r="A5" s="65" t="s">
        <v>187</v>
      </c>
      <c r="B5" s="69" t="s">
        <v>196</v>
      </c>
      <c r="C5" s="69" t="s">
        <v>213</v>
      </c>
      <c r="D5" s="69" t="s">
        <v>205</v>
      </c>
      <c r="E5" s="70">
        <v>210</v>
      </c>
      <c r="F5" s="70">
        <v>630</v>
      </c>
      <c r="G5" s="70">
        <v>630</v>
      </c>
      <c r="H5" s="50"/>
      <c r="I5" s="71"/>
      <c r="J5" s="50" t="s">
        <v>84</v>
      </c>
    </row>
    <row r="6" spans="1:10" s="6" customFormat="1" ht="45" x14ac:dyDescent="0.25">
      <c r="A6" s="65" t="s">
        <v>188</v>
      </c>
      <c r="B6" s="69" t="s">
        <v>197</v>
      </c>
      <c r="C6" s="69" t="s">
        <v>214</v>
      </c>
      <c r="D6" s="69" t="s">
        <v>206</v>
      </c>
      <c r="E6" s="70">
        <v>420</v>
      </c>
      <c r="F6" s="70">
        <v>840</v>
      </c>
      <c r="G6" s="70">
        <v>1260</v>
      </c>
      <c r="H6" s="50"/>
      <c r="I6" s="71"/>
      <c r="J6" s="50" t="s">
        <v>86</v>
      </c>
    </row>
    <row r="7" spans="1:10" s="6" customFormat="1" ht="30" x14ac:dyDescent="0.25">
      <c r="A7" s="65" t="s">
        <v>189</v>
      </c>
      <c r="B7" s="69" t="s">
        <v>198</v>
      </c>
      <c r="C7" s="69" t="s">
        <v>215</v>
      </c>
      <c r="D7" s="69" t="s">
        <v>207</v>
      </c>
      <c r="E7" s="70">
        <v>0</v>
      </c>
      <c r="F7" s="70">
        <v>600</v>
      </c>
      <c r="G7" s="70">
        <v>1200</v>
      </c>
      <c r="H7" s="50"/>
      <c r="I7" s="71"/>
      <c r="J7" s="50" t="s">
        <v>86</v>
      </c>
    </row>
    <row r="8" spans="1:10" s="6" customFormat="1" x14ac:dyDescent="0.25">
      <c r="A8" s="65" t="s">
        <v>190</v>
      </c>
      <c r="B8" s="69" t="s">
        <v>199</v>
      </c>
      <c r="C8" s="69" t="s">
        <v>212</v>
      </c>
      <c r="D8" s="69" t="s">
        <v>208</v>
      </c>
      <c r="E8" s="70">
        <v>0</v>
      </c>
      <c r="F8" s="70">
        <v>420</v>
      </c>
      <c r="G8" s="70">
        <v>420</v>
      </c>
      <c r="H8" s="50"/>
      <c r="I8" s="71"/>
      <c r="J8" s="50" t="s">
        <v>86</v>
      </c>
    </row>
    <row r="9" spans="1:10" s="6" customFormat="1" x14ac:dyDescent="0.25">
      <c r="A9" s="65" t="s">
        <v>191</v>
      </c>
      <c r="B9" s="72" t="s">
        <v>200</v>
      </c>
      <c r="C9" s="72" t="s">
        <v>216</v>
      </c>
      <c r="D9" s="72" t="s">
        <v>209</v>
      </c>
      <c r="E9" s="70">
        <v>58</v>
      </c>
      <c r="F9" s="70">
        <v>79.152713236157581</v>
      </c>
      <c r="G9" s="70">
        <v>100.61475186614121</v>
      </c>
      <c r="H9" s="50"/>
      <c r="I9" s="71"/>
      <c r="J9" s="50" t="s">
        <v>293</v>
      </c>
    </row>
    <row r="10" spans="1:10" s="6" customFormat="1" ht="30" x14ac:dyDescent="0.25">
      <c r="A10" s="65" t="s">
        <v>192</v>
      </c>
      <c r="B10" s="72" t="s">
        <v>201</v>
      </c>
      <c r="C10" s="13" t="s">
        <v>217</v>
      </c>
      <c r="D10" s="72" t="s">
        <v>210</v>
      </c>
      <c r="E10" s="70">
        <v>35</v>
      </c>
      <c r="F10" s="70">
        <v>35</v>
      </c>
      <c r="G10" s="70">
        <v>35</v>
      </c>
      <c r="H10" s="50"/>
      <c r="I10" s="71"/>
      <c r="J10" s="50" t="s">
        <v>85</v>
      </c>
    </row>
    <row r="11" spans="1:10" s="6" customFormat="1" ht="30" x14ac:dyDescent="0.25">
      <c r="A11" s="65" t="s">
        <v>193</v>
      </c>
      <c r="B11" s="72" t="s">
        <v>202</v>
      </c>
      <c r="C11" s="72" t="s">
        <v>218</v>
      </c>
      <c r="D11" s="72" t="s">
        <v>210</v>
      </c>
      <c r="E11" s="70">
        <v>169</v>
      </c>
      <c r="F11" s="70">
        <v>348.48633968292694</v>
      </c>
      <c r="G11" s="70">
        <v>527.63722509632726</v>
      </c>
      <c r="H11" s="50"/>
      <c r="I11" s="71"/>
      <c r="J11" s="50" t="s">
        <v>293</v>
      </c>
    </row>
    <row r="12" spans="1:10" s="6" customFormat="1" ht="30" x14ac:dyDescent="0.25">
      <c r="A12" s="65" t="s">
        <v>288</v>
      </c>
      <c r="B12" s="72" t="s">
        <v>340</v>
      </c>
      <c r="C12" s="72" t="s">
        <v>341</v>
      </c>
      <c r="D12" s="72" t="s">
        <v>210</v>
      </c>
      <c r="E12" s="72"/>
      <c r="F12" s="72"/>
      <c r="G12" s="72">
        <v>280</v>
      </c>
      <c r="H12" s="50"/>
      <c r="I12" s="71"/>
      <c r="J12" s="50" t="s">
        <v>84</v>
      </c>
    </row>
    <row r="13" spans="1:10" s="6" customFormat="1" ht="30" x14ac:dyDescent="0.25">
      <c r="A13" s="65" t="s">
        <v>289</v>
      </c>
      <c r="B13" s="72" t="s">
        <v>340</v>
      </c>
      <c r="C13" s="72" t="s">
        <v>341</v>
      </c>
      <c r="D13" s="72" t="s">
        <v>207</v>
      </c>
      <c r="E13" s="72"/>
      <c r="F13" s="72"/>
      <c r="G13" s="72">
        <f>420-240</f>
        <v>180</v>
      </c>
      <c r="H13" s="50"/>
      <c r="I13" s="71"/>
      <c r="J13" s="50" t="s">
        <v>84</v>
      </c>
    </row>
  </sheetData>
  <customSheetViews>
    <customSheetView guid="{A46FCCC9-41AC-4ACF-A41B-49540128E4F0}" scale="85" fitToPage="1" hiddenColumns="1">
      <selection activeCell="A3" sqref="A3:XFD3"/>
      <pageMargins left="0.49" right="0.41" top="0.64" bottom="0.56999999999999995" header="0.51181102362204722" footer="0.51181102362204722"/>
      <pageSetup paperSize="8" scale="57" fitToHeight="3" orientation="landscape" r:id="rId1"/>
      <headerFooter alignWithMargins="0"/>
    </customSheetView>
    <customSheetView guid="{24631CFE-345B-49FA-9768-727689FB7814}" scale="85" fitToPage="1" hiddenColumns="1">
      <selection activeCell="A12" sqref="A12"/>
      <pageMargins left="0.49" right="0.41" top="0.64" bottom="0.56999999999999995" header="0.51181102362204722" footer="0.51181102362204722"/>
      <pageSetup paperSize="8" scale="57" fitToHeight="3" orientation="landscape" r:id="rId2"/>
      <headerFooter alignWithMargins="0"/>
    </customSheetView>
  </customSheetViews>
  <mergeCells count="1">
    <mergeCell ref="E1:H1"/>
  </mergeCells>
  <pageMargins left="0.49" right="0.41" top="0.64" bottom="0.56999999999999995" header="0.51181102362204722" footer="0.51181102362204722"/>
  <pageSetup paperSize="8" scale="57" fitToHeight="3" orientation="landscape"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B1" workbookViewId="0">
      <selection activeCell="H33" sqref="H33"/>
    </sheetView>
  </sheetViews>
  <sheetFormatPr defaultRowHeight="12.75" x14ac:dyDescent="0.2"/>
  <cols>
    <col min="2" max="2" width="21.85546875" bestFit="1" customWidth="1"/>
    <col min="3" max="3" width="13.140625" bestFit="1" customWidth="1"/>
    <col min="4" max="4" width="12.140625" bestFit="1" customWidth="1"/>
    <col min="8" max="8" width="15.5703125" customWidth="1"/>
    <col min="10" max="10" width="53.42578125" bestFit="1" customWidth="1"/>
  </cols>
  <sheetData>
    <row r="1" spans="1:10" x14ac:dyDescent="0.2">
      <c r="A1" s="14"/>
      <c r="B1" s="14"/>
      <c r="C1" s="14"/>
      <c r="D1" s="14"/>
      <c r="E1" s="14"/>
    </row>
    <row r="2" spans="1:10" x14ac:dyDescent="0.2">
      <c r="A2" s="14"/>
      <c r="B2" s="15" t="s">
        <v>8</v>
      </c>
      <c r="C2" s="15" t="s">
        <v>290</v>
      </c>
      <c r="D2" s="15" t="s">
        <v>291</v>
      </c>
      <c r="E2" s="15" t="s">
        <v>9</v>
      </c>
      <c r="F2" s="15" t="s">
        <v>292</v>
      </c>
    </row>
    <row r="3" spans="1:10" x14ac:dyDescent="0.2">
      <c r="A3" s="16"/>
      <c r="B3" s="17" t="s">
        <v>293</v>
      </c>
      <c r="C3" s="18" t="s">
        <v>294</v>
      </c>
      <c r="D3" t="s">
        <v>295</v>
      </c>
      <c r="E3" s="18" t="s">
        <v>77</v>
      </c>
      <c r="F3" s="18" t="s">
        <v>296</v>
      </c>
      <c r="I3" t="s">
        <v>295</v>
      </c>
      <c r="J3" s="19" t="s">
        <v>297</v>
      </c>
    </row>
    <row r="4" spans="1:10" x14ac:dyDescent="0.2">
      <c r="A4" s="15"/>
      <c r="B4" s="17" t="s">
        <v>298</v>
      </c>
      <c r="C4" s="18" t="s">
        <v>294</v>
      </c>
      <c r="D4" t="s">
        <v>299</v>
      </c>
      <c r="E4" s="18" t="s">
        <v>11</v>
      </c>
      <c r="F4" s="18" t="s">
        <v>300</v>
      </c>
      <c r="I4" t="s">
        <v>299</v>
      </c>
      <c r="J4" s="20" t="s">
        <v>301</v>
      </c>
    </row>
    <row r="5" spans="1:10" x14ac:dyDescent="0.2">
      <c r="A5" s="21"/>
      <c r="B5" s="14" t="s">
        <v>302</v>
      </c>
      <c r="C5" s="18" t="s">
        <v>294</v>
      </c>
      <c r="D5" t="s">
        <v>303</v>
      </c>
      <c r="E5" s="18"/>
      <c r="F5" s="18"/>
      <c r="I5" t="s">
        <v>303</v>
      </c>
      <c r="J5" s="19" t="s">
        <v>304</v>
      </c>
    </row>
    <row r="6" spans="1:10" x14ac:dyDescent="0.2">
      <c r="A6" s="21"/>
      <c r="B6" s="14" t="s">
        <v>84</v>
      </c>
      <c r="C6" s="18" t="s">
        <v>294</v>
      </c>
      <c r="D6" t="s">
        <v>305</v>
      </c>
      <c r="E6" s="18"/>
      <c r="F6" s="18"/>
      <c r="I6" t="s">
        <v>305</v>
      </c>
      <c r="J6" s="20" t="s">
        <v>306</v>
      </c>
    </row>
    <row r="7" spans="1:10" x14ac:dyDescent="0.2">
      <c r="A7" s="21"/>
      <c r="B7" s="21" t="s">
        <v>86</v>
      </c>
      <c r="C7" s="21" t="s">
        <v>307</v>
      </c>
      <c r="D7" t="s">
        <v>172</v>
      </c>
      <c r="E7" s="21"/>
      <c r="F7" s="18"/>
      <c r="I7" t="s">
        <v>172</v>
      </c>
      <c r="J7" s="20" t="s">
        <v>308</v>
      </c>
    </row>
    <row r="8" spans="1:10" x14ac:dyDescent="0.2">
      <c r="A8" s="21"/>
      <c r="B8" s="21" t="s">
        <v>171</v>
      </c>
      <c r="C8" s="21" t="s">
        <v>309</v>
      </c>
      <c r="D8" t="s">
        <v>310</v>
      </c>
      <c r="E8" s="21"/>
      <c r="F8" s="18"/>
      <c r="I8" t="s">
        <v>310</v>
      </c>
      <c r="J8" s="19" t="s">
        <v>311</v>
      </c>
    </row>
    <row r="9" spans="1:10" x14ac:dyDescent="0.2">
      <c r="A9" s="21"/>
      <c r="B9" s="21" t="s">
        <v>85</v>
      </c>
      <c r="C9" s="21" t="s">
        <v>85</v>
      </c>
      <c r="D9" t="s">
        <v>312</v>
      </c>
      <c r="E9" s="21"/>
      <c r="F9" s="18"/>
      <c r="I9" t="s">
        <v>312</v>
      </c>
      <c r="J9" s="19" t="s">
        <v>313</v>
      </c>
    </row>
    <row r="10" spans="1:10" x14ac:dyDescent="0.2">
      <c r="A10" s="21"/>
      <c r="B10" s="21"/>
      <c r="C10" s="21"/>
      <c r="D10" t="s">
        <v>314</v>
      </c>
      <c r="E10" s="21"/>
      <c r="F10" s="18"/>
      <c r="I10" t="s">
        <v>314</v>
      </c>
      <c r="J10" s="20" t="s">
        <v>315</v>
      </c>
    </row>
    <row r="11" spans="1:10" x14ac:dyDescent="0.2">
      <c r="A11" s="21"/>
      <c r="B11" s="21"/>
      <c r="C11" s="21"/>
      <c r="D11" t="s">
        <v>316</v>
      </c>
      <c r="E11" s="21"/>
      <c r="F11" s="18"/>
      <c r="I11" t="s">
        <v>316</v>
      </c>
      <c r="J11" s="20" t="s">
        <v>317</v>
      </c>
    </row>
    <row r="12" spans="1:10" x14ac:dyDescent="0.2">
      <c r="A12" s="21"/>
      <c r="D12" t="s">
        <v>175</v>
      </c>
      <c r="E12" s="21"/>
      <c r="F12" s="18"/>
      <c r="I12" t="s">
        <v>175</v>
      </c>
      <c r="J12" s="19" t="s">
        <v>318</v>
      </c>
    </row>
    <row r="13" spans="1:10" x14ac:dyDescent="0.2">
      <c r="A13" s="21"/>
      <c r="D13" t="s">
        <v>319</v>
      </c>
      <c r="E13" s="21"/>
      <c r="F13" s="18"/>
      <c r="I13" t="s">
        <v>319</v>
      </c>
      <c r="J13" s="20" t="s">
        <v>320</v>
      </c>
    </row>
    <row r="14" spans="1:10" x14ac:dyDescent="0.2">
      <c r="A14" s="21"/>
      <c r="D14" t="s">
        <v>321</v>
      </c>
      <c r="E14" s="21"/>
      <c r="F14" s="18"/>
      <c r="I14" t="s">
        <v>321</v>
      </c>
      <c r="J14" s="20" t="s">
        <v>322</v>
      </c>
    </row>
    <row r="15" spans="1:10" x14ac:dyDescent="0.2">
      <c r="D15" t="s">
        <v>10</v>
      </c>
      <c r="E15" s="18"/>
      <c r="F15" s="18"/>
      <c r="I15" t="s">
        <v>10</v>
      </c>
      <c r="J15" s="19" t="s">
        <v>323</v>
      </c>
    </row>
    <row r="16" spans="1:10" x14ac:dyDescent="0.2">
      <c r="D16" t="s">
        <v>324</v>
      </c>
      <c r="E16" s="18"/>
      <c r="F16" s="18"/>
      <c r="I16" t="s">
        <v>324</v>
      </c>
      <c r="J16" s="20" t="s">
        <v>325</v>
      </c>
    </row>
    <row r="17" spans="4:10" x14ac:dyDescent="0.2">
      <c r="D17" t="s">
        <v>326</v>
      </c>
      <c r="E17" s="18"/>
      <c r="F17" s="18"/>
      <c r="I17" t="s">
        <v>326</v>
      </c>
      <c r="J17" s="19" t="s">
        <v>327</v>
      </c>
    </row>
    <row r="18" spans="4:10" x14ac:dyDescent="0.2">
      <c r="D18" t="s">
        <v>210</v>
      </c>
      <c r="E18" s="18"/>
      <c r="F18" s="18"/>
      <c r="I18" t="s">
        <v>210</v>
      </c>
      <c r="J18" s="20" t="s">
        <v>328</v>
      </c>
    </row>
    <row r="19" spans="4:10" x14ac:dyDescent="0.2">
      <c r="D19" t="s">
        <v>329</v>
      </c>
      <c r="E19" s="18"/>
      <c r="F19" s="18"/>
      <c r="I19" t="s">
        <v>329</v>
      </c>
      <c r="J19" s="19" t="s">
        <v>330</v>
      </c>
    </row>
    <row r="20" spans="4:10" x14ac:dyDescent="0.2">
      <c r="D20" s="18"/>
      <c r="E20" s="18"/>
      <c r="F20" s="18"/>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Infrastructure</vt:lpstr>
      <vt:lpstr>Residential</vt:lpstr>
      <vt:lpstr>Employment</vt:lpstr>
      <vt:lpstr>Retail</vt:lpstr>
      <vt:lpstr>Schools</vt:lpstr>
      <vt:lpstr>Drop_downs</vt:lpstr>
      <vt:lpstr>Drop_downs!Certainty</vt:lpstr>
      <vt:lpstr>Drop_downs!Dev_Type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rachael.walker</dc:creator>
  <cp:lastModifiedBy>Smith, Benjamin - E&amp;E</cp:lastModifiedBy>
  <dcterms:created xsi:type="dcterms:W3CDTF">2018-06-12T14:19:29Z</dcterms:created>
  <dcterms:modified xsi:type="dcterms:W3CDTF">2018-08-23T17:28:29Z</dcterms:modified>
</cp:coreProperties>
</file>